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checkCompatibility="1" defaultThemeVersion="124226"/>
  <bookViews>
    <workbookView xWindow="480" yWindow="45" windowWidth="15180" windowHeight="11025"/>
  </bookViews>
  <sheets>
    <sheet name="funnel_plot" sheetId="3" r:id="rId1"/>
  </sheets>
  <definedNames>
    <definedName name="Baseline_median">OFFSET(#REF!,0,0,#REF!,1)</definedName>
    <definedName name="categories">OFFSET(funnel_plot!$C$24,0,0,funnel_plot!$C$1,1)</definedName>
    <definedName name="counts">OFFSET(funnel_plot!$D$24,0,0,funnel_plot!$C$1,1)</definedName>
    <definedName name="cumulative">OFFSET(funnel_plot!$N$24,0,0,funnel_plot!$C$1,1)</definedName>
    <definedName name="data">OFFSET(#REF!,0,0,#REF!,1)</definedName>
    <definedName name="Extended_median">OFFSET(#REF!,0,0,#REF!)</definedName>
    <definedName name="LCL_95">OFFSET(funnel_plot!$P$24,0,0,funnel_plot!$C$1,1)</definedName>
    <definedName name="LCL_99">OFFSET(funnel_plot!$R$24,0,0,funnel_plot!$C$1,1)</definedName>
    <definedName name="population_mean">OFFSET(funnel_plot!$G$24,0,0,funnel_plot!$C$1,1)</definedName>
    <definedName name="rank">OFFSET(funnel_plot!$J$24,0,0,funnel_plot!$C$1,1)</definedName>
    <definedName name="rate">OFFSET(funnel_plot!$F$24,0,0,funnel_plot!$C$1,1)</definedName>
    <definedName name="rate_ordered">OFFSET(funnel_plot!$M$24,0,0,funnel_plot!$C$1,1)</definedName>
    <definedName name="Shift">OFFSET(#REF!,-6,0,6,1)</definedName>
    <definedName name="size_ordered">OFFSET(funnel_plot!$K$24,0,0,funnel_plot!$C$1,1)</definedName>
    <definedName name="table">OFFSET(funnel_plot!$B$24,0,0,funnel_plot!$C$1,5)</definedName>
    <definedName name="UCL_95">OFFSET(funnel_plot!$O$24,0,0,funnel_plot!$C$1,1)</definedName>
    <definedName name="UCL_99">OFFSET(funnel_plot!$Q$24,0,0,funnel_plot!$C$1,1)</definedName>
  </definedNames>
  <calcPr calcId="125725"/>
</workbook>
</file>

<file path=xl/calcChain.xml><?xml version="1.0" encoding="utf-8"?>
<calcChain xmlns="http://schemas.openxmlformats.org/spreadsheetml/2006/main">
  <c r="M23" i="3"/>
  <c r="K23"/>
  <c r="J23"/>
  <c r="R123"/>
  <c r="Q123"/>
  <c r="P123"/>
  <c r="O123"/>
  <c r="R122"/>
  <c r="Q122"/>
  <c r="P122"/>
  <c r="O122"/>
  <c r="R121"/>
  <c r="Q121"/>
  <c r="P121"/>
  <c r="O121"/>
  <c r="R120"/>
  <c r="Q120"/>
  <c r="P120"/>
  <c r="O120"/>
  <c r="R119"/>
  <c r="Q119"/>
  <c r="P119"/>
  <c r="O119"/>
  <c r="R118"/>
  <c r="Q118"/>
  <c r="P118"/>
  <c r="O118"/>
  <c r="R117"/>
  <c r="Q117"/>
  <c r="P117"/>
  <c r="O117"/>
  <c r="R116"/>
  <c r="Q116"/>
  <c r="P116"/>
  <c r="O116"/>
  <c r="R115"/>
  <c r="Q115"/>
  <c r="P115"/>
  <c r="O115"/>
  <c r="R114"/>
  <c r="Q114"/>
  <c r="P114"/>
  <c r="O114"/>
  <c r="R113"/>
  <c r="Q113"/>
  <c r="P113"/>
  <c r="O113"/>
  <c r="R112"/>
  <c r="Q112"/>
  <c r="P112"/>
  <c r="O112"/>
  <c r="R111"/>
  <c r="Q111"/>
  <c r="P111"/>
  <c r="O111"/>
  <c r="R110"/>
  <c r="Q110"/>
  <c r="P110"/>
  <c r="O110"/>
  <c r="R109"/>
  <c r="Q109"/>
  <c r="P109"/>
  <c r="O109"/>
  <c r="R108"/>
  <c r="Q108"/>
  <c r="P108"/>
  <c r="O108"/>
  <c r="R107"/>
  <c r="Q107"/>
  <c r="P107"/>
  <c r="O107"/>
  <c r="R106"/>
  <c r="Q106"/>
  <c r="P106"/>
  <c r="O106"/>
  <c r="R105"/>
  <c r="Q105"/>
  <c r="P105"/>
  <c r="O105"/>
  <c r="R104"/>
  <c r="Q104"/>
  <c r="P104"/>
  <c r="O104"/>
  <c r="R103"/>
  <c r="Q103"/>
  <c r="P103"/>
  <c r="O103"/>
  <c r="R102"/>
  <c r="Q102"/>
  <c r="P102"/>
  <c r="O102"/>
  <c r="R101"/>
  <c r="Q101"/>
  <c r="P101"/>
  <c r="O101"/>
  <c r="R100"/>
  <c r="Q100"/>
  <c r="P100"/>
  <c r="O100"/>
  <c r="R99"/>
  <c r="Q99"/>
  <c r="P99"/>
  <c r="O99"/>
  <c r="R98"/>
  <c r="Q98"/>
  <c r="P98"/>
  <c r="O98"/>
  <c r="R97"/>
  <c r="Q97"/>
  <c r="P97"/>
  <c r="O97"/>
  <c r="R96"/>
  <c r="Q96"/>
  <c r="P96"/>
  <c r="O96"/>
  <c r="R95"/>
  <c r="Q95"/>
  <c r="P95"/>
  <c r="O95"/>
  <c r="R94"/>
  <c r="Q94"/>
  <c r="P94"/>
  <c r="O94"/>
  <c r="R93"/>
  <c r="Q93"/>
  <c r="P93"/>
  <c r="O93"/>
  <c r="R92"/>
  <c r="Q92"/>
  <c r="P92"/>
  <c r="O92"/>
  <c r="R91"/>
  <c r="Q91"/>
  <c r="P91"/>
  <c r="O91"/>
  <c r="R90"/>
  <c r="Q90"/>
  <c r="P90"/>
  <c r="O90"/>
  <c r="R89"/>
  <c r="Q89"/>
  <c r="P89"/>
  <c r="O89"/>
  <c r="R88"/>
  <c r="Q88"/>
  <c r="P88"/>
  <c r="O88"/>
  <c r="R87"/>
  <c r="Q87"/>
  <c r="P87"/>
  <c r="O87"/>
  <c r="R86"/>
  <c r="Q86"/>
  <c r="P86"/>
  <c r="O86"/>
  <c r="R85"/>
  <c r="Q85"/>
  <c r="P85"/>
  <c r="O85"/>
  <c r="R84"/>
  <c r="Q84"/>
  <c r="P84"/>
  <c r="O84"/>
  <c r="R83"/>
  <c r="Q83"/>
  <c r="P83"/>
  <c r="O83"/>
  <c r="R82"/>
  <c r="Q82"/>
  <c r="P82"/>
  <c r="O82"/>
  <c r="R81"/>
  <c r="Q81"/>
  <c r="P81"/>
  <c r="O81"/>
  <c r="R80"/>
  <c r="Q80"/>
  <c r="P80"/>
  <c r="O80"/>
  <c r="R79"/>
  <c r="Q79"/>
  <c r="P79"/>
  <c r="O79"/>
  <c r="R78"/>
  <c r="Q78"/>
  <c r="P78"/>
  <c r="O78"/>
  <c r="R77"/>
  <c r="Q77"/>
  <c r="P77"/>
  <c r="O77"/>
  <c r="R76"/>
  <c r="Q76"/>
  <c r="P76"/>
  <c r="O76"/>
  <c r="R75"/>
  <c r="Q75"/>
  <c r="P75"/>
  <c r="O75"/>
  <c r="R74"/>
  <c r="Q74"/>
  <c r="P74"/>
  <c r="O74"/>
  <c r="R73"/>
  <c r="Q73"/>
  <c r="P73"/>
  <c r="O73"/>
  <c r="R72"/>
  <c r="Q72"/>
  <c r="P72"/>
  <c r="O72"/>
  <c r="R71"/>
  <c r="Q71"/>
  <c r="P71"/>
  <c r="O71"/>
  <c r="R70"/>
  <c r="Q70"/>
  <c r="P70"/>
  <c r="O70"/>
  <c r="R69"/>
  <c r="Q69"/>
  <c r="P69"/>
  <c r="O69"/>
  <c r="R68"/>
  <c r="Q68"/>
  <c r="P68"/>
  <c r="O68"/>
  <c r="R67"/>
  <c r="Q67"/>
  <c r="P67"/>
  <c r="O67"/>
  <c r="R66"/>
  <c r="Q66"/>
  <c r="P66"/>
  <c r="O66"/>
  <c r="R65"/>
  <c r="Q65"/>
  <c r="P65"/>
  <c r="O65"/>
  <c r="R64"/>
  <c r="Q64"/>
  <c r="P64"/>
  <c r="O64"/>
  <c r="R63"/>
  <c r="Q63"/>
  <c r="P63"/>
  <c r="O63"/>
  <c r="R62"/>
  <c r="Q62"/>
  <c r="P62"/>
  <c r="O62"/>
  <c r="R61"/>
  <c r="Q61"/>
  <c r="P61"/>
  <c r="O61"/>
  <c r="R60"/>
  <c r="Q60"/>
  <c r="P60"/>
  <c r="O60"/>
  <c r="R59"/>
  <c r="Q59"/>
  <c r="P59"/>
  <c r="O59"/>
  <c r="R58"/>
  <c r="Q58"/>
  <c r="P58"/>
  <c r="O58"/>
  <c r="R57"/>
  <c r="Q57"/>
  <c r="P57"/>
  <c r="O57"/>
  <c r="R56"/>
  <c r="Q56"/>
  <c r="P56"/>
  <c r="O56"/>
  <c r="R55"/>
  <c r="Q55"/>
  <c r="P55"/>
  <c r="O55"/>
  <c r="R54"/>
  <c r="Q54"/>
  <c r="P54"/>
  <c r="O54"/>
  <c r="R53"/>
  <c r="Q53"/>
  <c r="P53"/>
  <c r="O53"/>
  <c r="R52"/>
  <c r="Q52"/>
  <c r="P52"/>
  <c r="O52"/>
  <c r="R51"/>
  <c r="Q51"/>
  <c r="P51"/>
  <c r="O51"/>
  <c r="R50"/>
  <c r="Q50"/>
  <c r="P50"/>
  <c r="O50"/>
  <c r="R49"/>
  <c r="Q49"/>
  <c r="P49"/>
  <c r="O49"/>
  <c r="R48"/>
  <c r="Q48"/>
  <c r="P48"/>
  <c r="O48"/>
  <c r="R47"/>
  <c r="Q47"/>
  <c r="P47"/>
  <c r="O47"/>
  <c r="R46"/>
  <c r="Q46"/>
  <c r="P46"/>
  <c r="O46"/>
  <c r="R45"/>
  <c r="Q45"/>
  <c r="P45"/>
  <c r="O45"/>
  <c r="R44"/>
  <c r="Q44"/>
  <c r="P44"/>
  <c r="O44"/>
  <c r="R43"/>
  <c r="Q43"/>
  <c r="P43"/>
  <c r="O43"/>
  <c r="R42"/>
  <c r="Q42"/>
  <c r="P42"/>
  <c r="O42"/>
  <c r="R41"/>
  <c r="Q41"/>
  <c r="P41"/>
  <c r="O41"/>
  <c r="R40"/>
  <c r="Q40"/>
  <c r="P40"/>
  <c r="O40"/>
  <c r="R39"/>
  <c r="Q39"/>
  <c r="P39"/>
  <c r="O39"/>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B26"/>
  <c r="L123"/>
  <c r="L122"/>
  <c r="L121"/>
  <c r="L120"/>
  <c r="L119"/>
  <c r="L118"/>
  <c r="L117"/>
  <c r="L116"/>
  <c r="L115"/>
  <c r="L114"/>
  <c r="L113"/>
  <c r="L112"/>
  <c r="L111"/>
  <c r="L110"/>
  <c r="L109"/>
  <c r="L108"/>
  <c r="L107"/>
  <c r="L106"/>
  <c r="L105"/>
  <c r="L104"/>
  <c r="L103"/>
  <c r="L102"/>
  <c r="B123"/>
  <c r="B122"/>
  <c r="B121"/>
  <c r="B120"/>
  <c r="B119"/>
  <c r="B118"/>
  <c r="B117"/>
  <c r="B116"/>
  <c r="B115"/>
  <c r="B114"/>
  <c r="B113"/>
  <c r="B112"/>
  <c r="B111"/>
  <c r="B110"/>
  <c r="B109"/>
  <c r="B108"/>
  <c r="B107"/>
  <c r="B106"/>
  <c r="B105"/>
  <c r="B104"/>
  <c r="B103"/>
  <c r="B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5"/>
  <c r="B24"/>
  <c r="C1"/>
  <c r="K27" s="1"/>
  <c r="G38" l="1"/>
  <c r="K38"/>
  <c r="K37"/>
  <c r="G37"/>
  <c r="G36"/>
  <c r="K36"/>
  <c r="G35"/>
  <c r="K35"/>
  <c r="G34"/>
  <c r="K34"/>
  <c r="K33"/>
  <c r="G33"/>
  <c r="G32"/>
  <c r="K32"/>
  <c r="G31"/>
  <c r="K31"/>
  <c r="G30"/>
  <c r="K30"/>
  <c r="K24"/>
  <c r="K28"/>
  <c r="K25"/>
  <c r="K29"/>
  <c r="G29"/>
  <c r="K26"/>
  <c r="G25"/>
  <c r="G27"/>
  <c r="G26"/>
  <c r="G24"/>
  <c r="G28"/>
  <c r="N25" l="1"/>
  <c r="R25" s="1"/>
  <c r="N26"/>
  <c r="R26" s="1"/>
  <c r="L24"/>
  <c r="M24" s="1"/>
  <c r="L38"/>
  <c r="N38"/>
  <c r="N37"/>
  <c r="P37" s="1"/>
  <c r="L37"/>
  <c r="N36"/>
  <c r="N35"/>
  <c r="P35" s="1"/>
  <c r="N34"/>
  <c r="N33"/>
  <c r="P33" s="1"/>
  <c r="N32"/>
  <c r="N31"/>
  <c r="P31" s="1"/>
  <c r="N30"/>
  <c r="P30" s="1"/>
  <c r="N29"/>
  <c r="N28"/>
  <c r="P28" s="1"/>
  <c r="N27"/>
  <c r="P27" s="1"/>
  <c r="N24"/>
  <c r="R24" s="1"/>
  <c r="L36"/>
  <c r="L35"/>
  <c r="L34"/>
  <c r="L33"/>
  <c r="L32"/>
  <c r="L29"/>
  <c r="L25"/>
  <c r="L31"/>
  <c r="L27"/>
  <c r="L30"/>
  <c r="L28"/>
  <c r="L26"/>
  <c r="P25" l="1"/>
  <c r="O25"/>
  <c r="Q25"/>
  <c r="J24"/>
  <c r="Q38"/>
  <c r="O38"/>
  <c r="P38"/>
  <c r="R38"/>
  <c r="J38"/>
  <c r="M38"/>
  <c r="J37"/>
  <c r="M37"/>
  <c r="Q37"/>
  <c r="O37"/>
  <c r="R37"/>
  <c r="Q36"/>
  <c r="O36"/>
  <c r="P36"/>
  <c r="J36"/>
  <c r="M36"/>
  <c r="R36"/>
  <c r="J35"/>
  <c r="M35"/>
  <c r="Q35"/>
  <c r="O35"/>
  <c r="R35"/>
  <c r="Q34"/>
  <c r="O34"/>
  <c r="J34"/>
  <c r="M34"/>
  <c r="P34"/>
  <c r="R34"/>
  <c r="J33"/>
  <c r="M33"/>
  <c r="Q33"/>
  <c r="O33"/>
  <c r="R33"/>
  <c r="M32"/>
  <c r="J32"/>
  <c r="Q32"/>
  <c r="O32"/>
  <c r="P32"/>
  <c r="R30"/>
  <c r="R32"/>
  <c r="J31"/>
  <c r="M31"/>
  <c r="Q31"/>
  <c r="O31"/>
  <c r="R31"/>
  <c r="Q30"/>
  <c r="O30"/>
  <c r="J30"/>
  <c r="M30"/>
  <c r="Q29"/>
  <c r="O29"/>
  <c r="M29"/>
  <c r="J29"/>
  <c r="P29"/>
  <c r="R29"/>
  <c r="Q27"/>
  <c r="O27"/>
  <c r="P26"/>
  <c r="Q28"/>
  <c r="O28"/>
  <c r="R28"/>
  <c r="Q26"/>
  <c r="O26"/>
  <c r="R27"/>
  <c r="P24"/>
  <c r="O24"/>
  <c r="Q24"/>
  <c r="J26"/>
  <c r="M26"/>
  <c r="J28"/>
  <c r="M28"/>
  <c r="J25"/>
  <c r="M25"/>
  <c r="J27"/>
  <c r="M27"/>
</calcChain>
</file>

<file path=xl/comments1.xml><?xml version="1.0" encoding="utf-8"?>
<comments xmlns="http://schemas.openxmlformats.org/spreadsheetml/2006/main">
  <authors>
    <author>Ross Paterson</author>
  </authors>
  <commentList>
    <comment ref="C2" authorId="0">
      <text>
        <r>
          <rPr>
            <u/>
            <sz val="9"/>
            <color indexed="81"/>
            <rFont val="Tahoma"/>
            <family val="2"/>
          </rPr>
          <t>How to create a Funnel Plot</t>
        </r>
        <r>
          <rPr>
            <b/>
            <sz val="9"/>
            <color indexed="81"/>
            <rFont val="Tahoma"/>
            <family val="2"/>
          </rPr>
          <t xml:space="preserve">
</t>
        </r>
        <r>
          <rPr>
            <sz val="9"/>
            <color indexed="81"/>
            <rFont val="Tahoma"/>
            <family val="2"/>
          </rPr>
          <t xml:space="preserve">A funnel plot allows you to compare an event rate in areas which are different sizes or have different capacity.
Give the chart a name by typing into the name of chart box it will appear at the top of your chart ie falls in UK hospitals
Tell us what the data is ie number of falls this will label the y axis
Now put in your data in the light blue boxes write over the example data or delete it. Your data doesn't need to be sorted lowest to highest.
The boxes below Name will create the names below your columns ie Ward 1, Ward 2, Hospital A, Hospital B
In the size column is where you put the data for each of your areas ie number of discharges
Count is the number of events your intersted in.
</t>
        </r>
        <r>
          <rPr>
            <b/>
            <sz val="9"/>
            <color indexed="81"/>
            <rFont val="Tahoma"/>
            <family val="2"/>
          </rPr>
          <t xml:space="preserve">
</t>
        </r>
      </text>
    </comment>
    <comment ref="D4" authorId="0">
      <text>
        <r>
          <rPr>
            <sz val="9"/>
            <color indexed="81"/>
            <rFont val="Tahoma"/>
            <family val="2"/>
          </rPr>
          <t xml:space="preserve">This is what you want to call the chart ie Cardiac arrests, colour of cars, types of complaints, area where fall occured
</t>
        </r>
      </text>
    </comment>
    <comment ref="K4" authorId="0">
      <text>
        <r>
          <rPr>
            <sz val="9"/>
            <color indexed="81"/>
            <rFont val="Tahoma"/>
            <family val="2"/>
          </rPr>
          <t xml:space="preserve">This gives a label to the y axis ie number of cardiac arrest, number of cars, number of falls
</t>
        </r>
      </text>
    </comment>
  </commentList>
</comments>
</file>

<file path=xl/sharedStrings.xml><?xml version="1.0" encoding="utf-8"?>
<sst xmlns="http://schemas.openxmlformats.org/spreadsheetml/2006/main" count="23" uniqueCount="23">
  <si>
    <t>name of chart</t>
  </si>
  <si>
    <t>what is the data?</t>
  </si>
  <si>
    <t>Instructions</t>
  </si>
  <si>
    <t>Count</t>
  </si>
  <si>
    <t>Rate</t>
  </si>
  <si>
    <t>se</t>
  </si>
  <si>
    <t>95% ucl</t>
  </si>
  <si>
    <t>95% lcl</t>
  </si>
  <si>
    <t>99.73 ucl</t>
  </si>
  <si>
    <t>99.73 lcl</t>
  </si>
  <si>
    <t>Name</t>
  </si>
  <si>
    <t>Mean</t>
  </si>
  <si>
    <t>size</t>
  </si>
  <si>
    <t>ward 1</t>
  </si>
  <si>
    <t>ward 2</t>
  </si>
  <si>
    <t>ward 3</t>
  </si>
  <si>
    <t>ward 4</t>
  </si>
  <si>
    <t>ward 5</t>
  </si>
  <si>
    <t>ward 6</t>
  </si>
  <si>
    <t>ward 7</t>
  </si>
  <si>
    <t>ward 8</t>
  </si>
  <si>
    <t>ward 9</t>
  </si>
  <si>
    <t>ward 10</t>
  </si>
</sst>
</file>

<file path=xl/styles.xml><?xml version="1.0" encoding="utf-8"?>
<styleSheet xmlns="http://schemas.openxmlformats.org/spreadsheetml/2006/main">
  <numFmts count="2">
    <numFmt numFmtId="164" formatCode="0.0000"/>
    <numFmt numFmtId="165" formatCode="0.000"/>
  </numFmts>
  <fonts count="18">
    <font>
      <sz val="10"/>
      <name val="Arial"/>
    </font>
    <font>
      <b/>
      <sz val="10"/>
      <name val="Arial"/>
      <family val="2"/>
    </font>
    <font>
      <b/>
      <sz val="12"/>
      <name val="Arial"/>
      <family val="2"/>
    </font>
    <font>
      <sz val="10"/>
      <color indexed="10"/>
      <name val="Arial"/>
      <family val="2"/>
    </font>
    <font>
      <sz val="10"/>
      <name val="Arial"/>
      <family val="2"/>
    </font>
    <font>
      <b/>
      <sz val="10"/>
      <color theme="0"/>
      <name val="Arial"/>
      <family val="2"/>
    </font>
    <font>
      <sz val="10"/>
      <color theme="0"/>
      <name val="Arial"/>
      <family val="2"/>
    </font>
    <font>
      <sz val="10"/>
      <color rgb="FF0000FF"/>
      <name val="Arial"/>
      <family val="2"/>
    </font>
    <font>
      <sz val="10"/>
      <color rgb="FF92D050"/>
      <name val="Arial"/>
      <family val="2"/>
    </font>
    <font>
      <b/>
      <sz val="12"/>
      <color theme="0"/>
      <name val="Arial"/>
      <family val="2"/>
    </font>
    <font>
      <sz val="9"/>
      <color indexed="81"/>
      <name val="Tahoma"/>
      <family val="2"/>
    </font>
    <font>
      <b/>
      <sz val="9"/>
      <color indexed="81"/>
      <name val="Tahoma"/>
      <family val="2"/>
    </font>
    <font>
      <b/>
      <sz val="10"/>
      <color rgb="FF92D050"/>
      <name val="Arial"/>
      <family val="2"/>
    </font>
    <font>
      <u/>
      <sz val="9"/>
      <color indexed="81"/>
      <name val="Tahoma"/>
      <family val="2"/>
    </font>
    <font>
      <sz val="10"/>
      <color rgb="FFFF0000"/>
      <name val="Arial"/>
      <family val="2"/>
    </font>
    <font>
      <b/>
      <sz val="10"/>
      <color rgb="FFFF0000"/>
      <name val="Arial"/>
      <family val="2"/>
    </font>
    <font>
      <b/>
      <sz val="10"/>
      <color theme="1"/>
      <name val="Arial"/>
      <family val="2"/>
    </font>
    <font>
      <b/>
      <sz val="12"/>
      <color rgb="FF0066FF"/>
      <name val="Arial"/>
      <family val="2"/>
    </font>
  </fonts>
  <fills count="4">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5">
    <xf numFmtId="0" fontId="0" fillId="0" borderId="0" xfId="0"/>
    <xf numFmtId="0" fontId="0" fillId="0" borderId="0" xfId="0"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5" fillId="0" borderId="0" xfId="0" applyFont="1" applyAlignment="1" applyProtection="1">
      <alignment horizontal="center"/>
    </xf>
    <xf numFmtId="0" fontId="6" fillId="0" borderId="0" xfId="0" applyFont="1" applyProtection="1"/>
    <xf numFmtId="0" fontId="4" fillId="0" borderId="0" xfId="0" applyFont="1" applyProtection="1"/>
    <xf numFmtId="0" fontId="6" fillId="2" borderId="0" xfId="0" applyFont="1" applyFill="1" applyAlignment="1" applyProtection="1">
      <alignment horizontal="center"/>
      <protection locked="0"/>
    </xf>
    <xf numFmtId="2" fontId="0" fillId="0" borderId="0" xfId="0" applyNumberFormat="1" applyProtection="1"/>
    <xf numFmtId="165" fontId="0" fillId="0" borderId="0" xfId="0" applyNumberFormat="1" applyProtection="1"/>
    <xf numFmtId="0" fontId="0" fillId="0" borderId="0" xfId="0" applyAlignment="1" applyProtection="1">
      <alignment horizontal="center"/>
    </xf>
    <xf numFmtId="0" fontId="16" fillId="0" borderId="0" xfId="0" applyFont="1" applyAlignment="1" applyProtection="1">
      <alignment horizontal="center"/>
    </xf>
    <xf numFmtId="0" fontId="0" fillId="0" borderId="0" xfId="0" applyProtection="1">
      <protection locked="0"/>
    </xf>
    <xf numFmtId="0" fontId="0" fillId="0" borderId="0" xfId="0" applyProtection="1">
      <protection locked="0" hidden="1"/>
    </xf>
    <xf numFmtId="0" fontId="15" fillId="0" borderId="0" xfId="0" applyFont="1" applyProtection="1">
      <protection locked="0"/>
    </xf>
    <xf numFmtId="0" fontId="14" fillId="0" borderId="0" xfId="0" applyFont="1" applyProtection="1">
      <protection locked="0"/>
    </xf>
    <xf numFmtId="164" fontId="4" fillId="0" borderId="0" xfId="0" applyNumberFormat="1" applyFont="1" applyFill="1" applyAlignment="1" applyProtection="1">
      <alignment horizontal="center"/>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0" fontId="6" fillId="2" borderId="1" xfId="0" applyFont="1" applyFill="1" applyBorder="1" applyAlignment="1" applyProtection="1">
      <alignment horizontal="center"/>
      <protection locked="0"/>
    </xf>
    <xf numFmtId="0" fontId="8" fillId="0" borderId="0" xfId="0" applyFont="1" applyFill="1" applyProtection="1"/>
    <xf numFmtId="0" fontId="14" fillId="0" borderId="0" xfId="0" applyFont="1" applyFill="1" applyProtection="1"/>
    <xf numFmtId="0" fontId="4" fillId="0" borderId="0" xfId="0" applyFont="1" applyFill="1" applyProtection="1"/>
    <xf numFmtId="0" fontId="6" fillId="0" borderId="0" xfId="0" applyFont="1" applyFill="1" applyProtection="1"/>
    <xf numFmtId="0" fontId="12" fillId="0" borderId="0" xfId="0" applyFont="1" applyFill="1" applyAlignment="1" applyProtection="1">
      <alignment horizontal="center"/>
    </xf>
    <xf numFmtId="0" fontId="8" fillId="0" borderId="0" xfId="0" applyFont="1" applyFill="1" applyProtection="1">
      <protection hidden="1"/>
    </xf>
    <xf numFmtId="0" fontId="8" fillId="0" borderId="0" xfId="0" applyFont="1" applyFill="1" applyAlignment="1" applyProtection="1">
      <alignment horizontal="center"/>
    </xf>
    <xf numFmtId="0" fontId="7" fillId="0" borderId="0" xfId="0" applyFont="1" applyFill="1" applyProtection="1">
      <protection locked="0"/>
    </xf>
    <xf numFmtId="0" fontId="14" fillId="0" borderId="0" xfId="0" applyFont="1" applyFill="1" applyProtection="1">
      <protection locked="0"/>
    </xf>
    <xf numFmtId="0" fontId="7" fillId="0" borderId="0" xfId="0" applyFont="1" applyFill="1" applyProtection="1"/>
    <xf numFmtId="0" fontId="7" fillId="0" borderId="0" xfId="0" applyFont="1" applyFill="1" applyAlignment="1" applyProtection="1">
      <alignment horizontal="center"/>
    </xf>
    <xf numFmtId="0" fontId="7" fillId="0" borderId="0" xfId="0" applyFont="1" applyFill="1" applyProtection="1">
      <protection locked="0" hidden="1"/>
    </xf>
    <xf numFmtId="0" fontId="0" fillId="0" borderId="0" xfId="0" applyFill="1" applyProtection="1">
      <protection locked="0"/>
    </xf>
    <xf numFmtId="0" fontId="3" fillId="0" borderId="0" xfId="0" applyFont="1" applyFill="1" applyProtection="1"/>
    <xf numFmtId="0" fontId="3" fillId="0" borderId="0" xfId="0" applyFont="1" applyFill="1" applyAlignment="1" applyProtection="1">
      <alignment horizontal="center"/>
    </xf>
    <xf numFmtId="0" fontId="3" fillId="0" borderId="0" xfId="0" applyFont="1" applyFill="1" applyProtection="1">
      <protection locked="0"/>
    </xf>
    <xf numFmtId="0" fontId="0" fillId="0" borderId="0" xfId="0" applyFill="1" applyProtection="1">
      <protection locked="0" hidden="1"/>
    </xf>
    <xf numFmtId="0" fontId="0" fillId="0" borderId="0" xfId="0" applyFill="1" applyProtection="1"/>
    <xf numFmtId="0" fontId="0" fillId="0" borderId="0" xfId="0" applyFill="1" applyAlignment="1" applyProtection="1">
      <alignment horizontal="center"/>
    </xf>
    <xf numFmtId="2" fontId="0" fillId="0" borderId="0" xfId="0" applyNumberFormat="1" applyFill="1" applyProtection="1"/>
    <xf numFmtId="0" fontId="2" fillId="3" borderId="0" xfId="0" applyFont="1" applyFill="1" applyAlignment="1" applyProtection="1">
      <alignment horizontal="center"/>
    </xf>
    <xf numFmtId="0" fontId="9" fillId="3" borderId="2" xfId="0" applyFont="1" applyFill="1" applyBorder="1" applyAlignment="1" applyProtection="1">
      <protection locked="0"/>
    </xf>
    <xf numFmtId="0" fontId="9" fillId="3" borderId="3" xfId="0" applyFont="1" applyFill="1" applyBorder="1" applyAlignment="1" applyProtection="1">
      <protection locked="0"/>
    </xf>
    <xf numFmtId="0" fontId="9" fillId="3" borderId="4" xfId="0" applyFont="1" applyFill="1" applyBorder="1" applyAlignment="1" applyProtection="1">
      <protection locked="0"/>
    </xf>
    <xf numFmtId="0" fontId="17" fillId="3" borderId="0" xfId="0" applyFont="1" applyFill="1" applyBorder="1" applyAlignment="1" applyProtection="1">
      <protection locked="0"/>
    </xf>
  </cellXfs>
  <cellStyles count="2">
    <cellStyle name="Normal" xfId="0" builtinId="0"/>
    <cellStyle name="Normal 2" xfId="1"/>
  </cellStyles>
  <dxfs count="2">
    <dxf>
      <font>
        <condense val="0"/>
        <extend val="0"/>
        <color indexed="22"/>
      </font>
    </dxf>
    <dxf>
      <font>
        <condense val="0"/>
        <extend val="0"/>
        <color indexed="22"/>
      </font>
    </dxf>
  </dxfs>
  <tableStyles count="0" defaultTableStyle="TableStyleMedium9" defaultPivotStyle="PivotStyleLight16"/>
  <colors>
    <mruColors>
      <color rgb="FF0066FF"/>
      <color rgb="FF01438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strRef>
          <c:f>funnel_plot!$D$4</c:f>
          <c:strCache>
            <c:ptCount val="1"/>
            <c:pt idx="0">
              <c:v>name of chart</c:v>
            </c:pt>
          </c:strCache>
        </c:strRef>
      </c:tx>
      <c:layout/>
      <c:txPr>
        <a:bodyPr/>
        <a:lstStyle/>
        <a:p>
          <a:pPr>
            <a:defRPr>
              <a:solidFill>
                <a:srgbClr val="0066FF"/>
              </a:solidFill>
            </a:defRPr>
          </a:pPr>
          <a:endParaRPr lang="en-US"/>
        </a:p>
      </c:txPr>
    </c:title>
    <c:plotArea>
      <c:layout>
        <c:manualLayout>
          <c:layoutTarget val="inner"/>
          <c:xMode val="edge"/>
          <c:yMode val="edge"/>
          <c:x val="7.7034540682414693E-2"/>
          <c:y val="0.18091462525517643"/>
          <c:w val="0.79441196850393681"/>
          <c:h val="0.65713145231846071"/>
        </c:manualLayout>
      </c:layout>
      <c:scatterChart>
        <c:scatterStyle val="lineMarker"/>
        <c:ser>
          <c:idx val="0"/>
          <c:order val="0"/>
          <c:tx>
            <c:strRef>
              <c:f>funnel_plot!$G$23</c:f>
              <c:strCache>
                <c:ptCount val="1"/>
                <c:pt idx="0">
                  <c:v>Mean</c:v>
                </c:pt>
              </c:strCache>
            </c:strRef>
          </c:tx>
          <c:spPr>
            <a:ln w="28575">
              <a:solidFill>
                <a:srgbClr val="000000"/>
              </a:solidFill>
            </a:ln>
          </c:spPr>
          <c:marker>
            <c:symbol val="none"/>
          </c:marker>
          <c:xVal>
            <c:numRef>
              <c:f>[0]!size_ordered</c:f>
              <c:numCache>
                <c:formatCode>General</c:formatCode>
                <c:ptCount val="10"/>
                <c:pt idx="0">
                  <c:v>5</c:v>
                </c:pt>
                <c:pt idx="1">
                  <c:v>12</c:v>
                </c:pt>
                <c:pt idx="2">
                  <c:v>12</c:v>
                </c:pt>
                <c:pt idx="3">
                  <c:v>20</c:v>
                </c:pt>
                <c:pt idx="4">
                  <c:v>25</c:v>
                </c:pt>
                <c:pt idx="5">
                  <c:v>32</c:v>
                </c:pt>
                <c:pt idx="6">
                  <c:v>33</c:v>
                </c:pt>
                <c:pt idx="7">
                  <c:v>40</c:v>
                </c:pt>
                <c:pt idx="8">
                  <c:v>40</c:v>
                </c:pt>
                <c:pt idx="9">
                  <c:v>44</c:v>
                </c:pt>
              </c:numCache>
            </c:numRef>
          </c:xVal>
          <c:yVal>
            <c:numRef>
              <c:f>[0]!population_mean</c:f>
              <c:numCache>
                <c:formatCode>0.0000</c:formatCode>
                <c:ptCount val="10"/>
                <c:pt idx="0">
                  <c:v>0.15636742424242425</c:v>
                </c:pt>
                <c:pt idx="1">
                  <c:v>0.15636742424242425</c:v>
                </c:pt>
                <c:pt idx="2">
                  <c:v>0.15636742424242425</c:v>
                </c:pt>
                <c:pt idx="3">
                  <c:v>0.15636742424242425</c:v>
                </c:pt>
                <c:pt idx="4">
                  <c:v>0.15636742424242425</c:v>
                </c:pt>
                <c:pt idx="5">
                  <c:v>0.15636742424242425</c:v>
                </c:pt>
                <c:pt idx="6">
                  <c:v>0.15636742424242425</c:v>
                </c:pt>
                <c:pt idx="7">
                  <c:v>0.15636742424242425</c:v>
                </c:pt>
                <c:pt idx="8">
                  <c:v>0.15636742424242425</c:v>
                </c:pt>
                <c:pt idx="9">
                  <c:v>0.15636742424242425</c:v>
                </c:pt>
              </c:numCache>
            </c:numRef>
          </c:yVal>
        </c:ser>
        <c:ser>
          <c:idx val="1"/>
          <c:order val="1"/>
          <c:tx>
            <c:strRef>
              <c:f>funnel_plot!$O$23</c:f>
              <c:strCache>
                <c:ptCount val="1"/>
                <c:pt idx="0">
                  <c:v>95% ucl</c:v>
                </c:pt>
              </c:strCache>
            </c:strRef>
          </c:tx>
          <c:spPr>
            <a:ln w="22225">
              <a:solidFill>
                <a:srgbClr val="000000"/>
              </a:solidFill>
              <a:prstDash val="sysDot"/>
            </a:ln>
          </c:spPr>
          <c:marker>
            <c:symbol val="none"/>
          </c:marker>
          <c:xVal>
            <c:numRef>
              <c:f>[0]!size_ordered</c:f>
              <c:numCache>
                <c:formatCode>General</c:formatCode>
                <c:ptCount val="10"/>
                <c:pt idx="0">
                  <c:v>5</c:v>
                </c:pt>
                <c:pt idx="1">
                  <c:v>12</c:v>
                </c:pt>
                <c:pt idx="2">
                  <c:v>12</c:v>
                </c:pt>
                <c:pt idx="3">
                  <c:v>20</c:v>
                </c:pt>
                <c:pt idx="4">
                  <c:v>25</c:v>
                </c:pt>
                <c:pt idx="5">
                  <c:v>32</c:v>
                </c:pt>
                <c:pt idx="6">
                  <c:v>33</c:v>
                </c:pt>
                <c:pt idx="7">
                  <c:v>40</c:v>
                </c:pt>
                <c:pt idx="8">
                  <c:v>40</c:v>
                </c:pt>
                <c:pt idx="9">
                  <c:v>44</c:v>
                </c:pt>
              </c:numCache>
            </c:numRef>
          </c:xVal>
          <c:yVal>
            <c:numRef>
              <c:f>[0]!UCL_95</c:f>
              <c:numCache>
                <c:formatCode>0.00</c:formatCode>
                <c:ptCount val="10"/>
                <c:pt idx="0">
                  <c:v>0.47472917247765012</c:v>
                </c:pt>
                <c:pt idx="1">
                  <c:v>0.36186904907317563</c:v>
                </c:pt>
                <c:pt idx="2">
                  <c:v>0.36186904907317563</c:v>
                </c:pt>
                <c:pt idx="3">
                  <c:v>0.31554829836003717</c:v>
                </c:pt>
                <c:pt idx="4">
                  <c:v>0.29874312634035199</c:v>
                </c:pt>
                <c:pt idx="5">
                  <c:v>0.28221095477947489</c:v>
                </c:pt>
                <c:pt idx="6">
                  <c:v>0.2802895666736942</c:v>
                </c:pt>
                <c:pt idx="7">
                  <c:v>0.26892529976619056</c:v>
                </c:pt>
                <c:pt idx="8">
                  <c:v>0.26892529976619056</c:v>
                </c:pt>
                <c:pt idx="9">
                  <c:v>0.26368714767929757</c:v>
                </c:pt>
              </c:numCache>
            </c:numRef>
          </c:yVal>
        </c:ser>
        <c:ser>
          <c:idx val="2"/>
          <c:order val="2"/>
          <c:tx>
            <c:strRef>
              <c:f>funnel_plot!$P$23</c:f>
              <c:strCache>
                <c:ptCount val="1"/>
                <c:pt idx="0">
                  <c:v>95% lcl</c:v>
                </c:pt>
              </c:strCache>
            </c:strRef>
          </c:tx>
          <c:spPr>
            <a:ln w="22225">
              <a:solidFill>
                <a:srgbClr val="000000"/>
              </a:solidFill>
              <a:prstDash val="sysDot"/>
            </a:ln>
          </c:spPr>
          <c:marker>
            <c:symbol val="none"/>
          </c:marker>
          <c:xVal>
            <c:numRef>
              <c:f>[0]!size_ordered</c:f>
              <c:numCache>
                <c:formatCode>General</c:formatCode>
                <c:ptCount val="10"/>
                <c:pt idx="0">
                  <c:v>5</c:v>
                </c:pt>
                <c:pt idx="1">
                  <c:v>12</c:v>
                </c:pt>
                <c:pt idx="2">
                  <c:v>12</c:v>
                </c:pt>
                <c:pt idx="3">
                  <c:v>20</c:v>
                </c:pt>
                <c:pt idx="4">
                  <c:v>25</c:v>
                </c:pt>
                <c:pt idx="5">
                  <c:v>32</c:v>
                </c:pt>
                <c:pt idx="6">
                  <c:v>33</c:v>
                </c:pt>
                <c:pt idx="7">
                  <c:v>40</c:v>
                </c:pt>
                <c:pt idx="8">
                  <c:v>40</c:v>
                </c:pt>
                <c:pt idx="9">
                  <c:v>44</c:v>
                </c:pt>
              </c:numCache>
            </c:numRef>
          </c:xVal>
          <c:yVal>
            <c:numRef>
              <c:f>[0]!LCL_95</c:f>
              <c:numCache>
                <c:formatCode>0.00</c:formatCode>
                <c:ptCount val="10"/>
                <c:pt idx="0">
                  <c:v>-0.16199432399280164</c:v>
                </c:pt>
                <c:pt idx="1">
                  <c:v>-4.9134200588327126E-2</c:v>
                </c:pt>
                <c:pt idx="2">
                  <c:v>-4.9134200588327126E-2</c:v>
                </c:pt>
                <c:pt idx="3">
                  <c:v>-2.8134498751886949E-3</c:v>
                </c:pt>
                <c:pt idx="4">
                  <c:v>1.399172214449651E-2</c:v>
                </c:pt>
                <c:pt idx="5">
                  <c:v>3.0523893705373645E-2</c:v>
                </c:pt>
                <c:pt idx="6">
                  <c:v>3.2445281811154275E-2</c:v>
                </c:pt>
                <c:pt idx="7">
                  <c:v>4.3809548718657942E-2</c:v>
                </c:pt>
                <c:pt idx="8">
                  <c:v>4.3809548718657942E-2</c:v>
                </c:pt>
                <c:pt idx="9">
                  <c:v>4.9047700805550959E-2</c:v>
                </c:pt>
              </c:numCache>
            </c:numRef>
          </c:yVal>
        </c:ser>
        <c:ser>
          <c:idx val="3"/>
          <c:order val="3"/>
          <c:tx>
            <c:strRef>
              <c:f>funnel_plot!$F$23</c:f>
              <c:strCache>
                <c:ptCount val="1"/>
                <c:pt idx="0">
                  <c:v>Rate</c:v>
                </c:pt>
              </c:strCache>
            </c:strRef>
          </c:tx>
          <c:spPr>
            <a:ln>
              <a:noFill/>
            </a:ln>
          </c:spPr>
          <c:marker>
            <c:symbol val="circle"/>
            <c:size val="5"/>
            <c:spPr>
              <a:solidFill>
                <a:schemeClr val="tx2">
                  <a:lumMod val="60000"/>
                  <a:lumOff val="40000"/>
                </a:schemeClr>
              </a:solidFill>
              <a:ln>
                <a:solidFill>
                  <a:schemeClr val="tx2">
                    <a:lumMod val="60000"/>
                    <a:lumOff val="40000"/>
                  </a:schemeClr>
                </a:solidFill>
              </a:ln>
            </c:spPr>
          </c:marker>
          <c:xVal>
            <c:numRef>
              <c:f>[0]!size_ordered</c:f>
              <c:numCache>
                <c:formatCode>General</c:formatCode>
                <c:ptCount val="10"/>
                <c:pt idx="0">
                  <c:v>5</c:v>
                </c:pt>
                <c:pt idx="1">
                  <c:v>12</c:v>
                </c:pt>
                <c:pt idx="2">
                  <c:v>12</c:v>
                </c:pt>
                <c:pt idx="3">
                  <c:v>20</c:v>
                </c:pt>
                <c:pt idx="4">
                  <c:v>25</c:v>
                </c:pt>
                <c:pt idx="5">
                  <c:v>32</c:v>
                </c:pt>
                <c:pt idx="6">
                  <c:v>33</c:v>
                </c:pt>
                <c:pt idx="7">
                  <c:v>40</c:v>
                </c:pt>
                <c:pt idx="8">
                  <c:v>40</c:v>
                </c:pt>
                <c:pt idx="9">
                  <c:v>44</c:v>
                </c:pt>
              </c:numCache>
            </c:numRef>
          </c:xVal>
          <c:yVal>
            <c:numRef>
              <c:f>[0]!rate_ordered</c:f>
              <c:numCache>
                <c:formatCode>0.000</c:formatCode>
                <c:ptCount val="10"/>
                <c:pt idx="0">
                  <c:v>0</c:v>
                </c:pt>
                <c:pt idx="1">
                  <c:v>0.25</c:v>
                </c:pt>
                <c:pt idx="2">
                  <c:v>8.3333333333333329E-2</c:v>
                </c:pt>
                <c:pt idx="3">
                  <c:v>0.5</c:v>
                </c:pt>
                <c:pt idx="4">
                  <c:v>0.24</c:v>
                </c:pt>
                <c:pt idx="5">
                  <c:v>0.15625</c:v>
                </c:pt>
                <c:pt idx="6">
                  <c:v>9.0909090909090912E-2</c:v>
                </c:pt>
                <c:pt idx="7">
                  <c:v>0.05</c:v>
                </c:pt>
                <c:pt idx="8">
                  <c:v>0.125</c:v>
                </c:pt>
                <c:pt idx="9">
                  <c:v>6.8181818181818177E-2</c:v>
                </c:pt>
              </c:numCache>
            </c:numRef>
          </c:yVal>
        </c:ser>
        <c:ser>
          <c:idx val="4"/>
          <c:order val="4"/>
          <c:tx>
            <c:strRef>
              <c:f>funnel_plot!$Q$23</c:f>
              <c:strCache>
                <c:ptCount val="1"/>
                <c:pt idx="0">
                  <c:v>99.73 ucl</c:v>
                </c:pt>
              </c:strCache>
            </c:strRef>
          </c:tx>
          <c:spPr>
            <a:ln w="22225">
              <a:solidFill>
                <a:schemeClr val="tx1"/>
              </a:solidFill>
              <a:prstDash val="dash"/>
            </a:ln>
          </c:spPr>
          <c:marker>
            <c:symbol val="none"/>
          </c:marker>
          <c:xVal>
            <c:numRef>
              <c:f>[0]!size_ordered</c:f>
              <c:numCache>
                <c:formatCode>General</c:formatCode>
                <c:ptCount val="10"/>
                <c:pt idx="0">
                  <c:v>5</c:v>
                </c:pt>
                <c:pt idx="1">
                  <c:v>12</c:v>
                </c:pt>
                <c:pt idx="2">
                  <c:v>12</c:v>
                </c:pt>
                <c:pt idx="3">
                  <c:v>20</c:v>
                </c:pt>
                <c:pt idx="4">
                  <c:v>25</c:v>
                </c:pt>
                <c:pt idx="5">
                  <c:v>32</c:v>
                </c:pt>
                <c:pt idx="6">
                  <c:v>33</c:v>
                </c:pt>
                <c:pt idx="7">
                  <c:v>40</c:v>
                </c:pt>
                <c:pt idx="8">
                  <c:v>40</c:v>
                </c:pt>
                <c:pt idx="9">
                  <c:v>44</c:v>
                </c:pt>
              </c:numCache>
            </c:numRef>
          </c:xVal>
          <c:yVal>
            <c:numRef>
              <c:f>[0]!UCL_99</c:f>
              <c:numCache>
                <c:formatCode>0.00</c:formatCode>
                <c:ptCount val="10"/>
                <c:pt idx="0">
                  <c:v>0.64365581439838226</c:v>
                </c:pt>
                <c:pt idx="1">
                  <c:v>0.47091072755479879</c:v>
                </c:pt>
                <c:pt idx="2">
                  <c:v>0.47091072755479879</c:v>
                </c:pt>
                <c:pt idx="3">
                  <c:v>0.40001161932040324</c:v>
                </c:pt>
                <c:pt idx="4">
                  <c:v>0.37428941724945652</c:v>
                </c:pt>
                <c:pt idx="5">
                  <c:v>0.34898507302362414</c:v>
                </c:pt>
                <c:pt idx="6">
                  <c:v>0.34604417286171507</c:v>
                </c:pt>
                <c:pt idx="7">
                  <c:v>0.32864988677880125</c:v>
                </c:pt>
                <c:pt idx="8">
                  <c:v>0.32864988677880125</c:v>
                </c:pt>
                <c:pt idx="9">
                  <c:v>0.32063230705396506</c:v>
                </c:pt>
              </c:numCache>
            </c:numRef>
          </c:yVal>
        </c:ser>
        <c:ser>
          <c:idx val="5"/>
          <c:order val="5"/>
          <c:tx>
            <c:strRef>
              <c:f>funnel_plot!$R$23</c:f>
              <c:strCache>
                <c:ptCount val="1"/>
                <c:pt idx="0">
                  <c:v>99.73 lcl</c:v>
                </c:pt>
              </c:strCache>
            </c:strRef>
          </c:tx>
          <c:spPr>
            <a:ln w="22225">
              <a:solidFill>
                <a:schemeClr val="tx1"/>
              </a:solidFill>
              <a:prstDash val="dash"/>
            </a:ln>
          </c:spPr>
          <c:marker>
            <c:symbol val="none"/>
          </c:marker>
          <c:xVal>
            <c:numRef>
              <c:f>[0]!size_ordered</c:f>
              <c:numCache>
                <c:formatCode>General</c:formatCode>
                <c:ptCount val="10"/>
                <c:pt idx="0">
                  <c:v>5</c:v>
                </c:pt>
                <c:pt idx="1">
                  <c:v>12</c:v>
                </c:pt>
                <c:pt idx="2">
                  <c:v>12</c:v>
                </c:pt>
                <c:pt idx="3">
                  <c:v>20</c:v>
                </c:pt>
                <c:pt idx="4">
                  <c:v>25</c:v>
                </c:pt>
                <c:pt idx="5">
                  <c:v>32</c:v>
                </c:pt>
                <c:pt idx="6">
                  <c:v>33</c:v>
                </c:pt>
                <c:pt idx="7">
                  <c:v>40</c:v>
                </c:pt>
                <c:pt idx="8">
                  <c:v>40</c:v>
                </c:pt>
                <c:pt idx="9">
                  <c:v>44</c:v>
                </c:pt>
              </c:numCache>
            </c:numRef>
          </c:xVal>
          <c:yVal>
            <c:numRef>
              <c:f>[0]!LCL_99</c:f>
              <c:numCache>
                <c:formatCode>0.00</c:formatCode>
                <c:ptCount val="10"/>
                <c:pt idx="0">
                  <c:v>-0.3309209659135337</c:v>
                </c:pt>
                <c:pt idx="1">
                  <c:v>-0.15817587906995031</c:v>
                </c:pt>
                <c:pt idx="2">
                  <c:v>-0.15817587906995031</c:v>
                </c:pt>
                <c:pt idx="3">
                  <c:v>-8.727677083555474E-2</c:v>
                </c:pt>
                <c:pt idx="4">
                  <c:v>-6.155456876460802E-2</c:v>
                </c:pt>
                <c:pt idx="5">
                  <c:v>-3.6250224538775661E-2</c:v>
                </c:pt>
                <c:pt idx="6">
                  <c:v>-3.3309324376866539E-2</c:v>
                </c:pt>
                <c:pt idx="7">
                  <c:v>-1.5915038293952743E-2</c:v>
                </c:pt>
                <c:pt idx="8">
                  <c:v>-1.5915038293952743E-2</c:v>
                </c:pt>
                <c:pt idx="9">
                  <c:v>-7.8974585691165278E-3</c:v>
                </c:pt>
              </c:numCache>
            </c:numRef>
          </c:yVal>
        </c:ser>
        <c:axId val="84402944"/>
        <c:axId val="84404864"/>
      </c:scatterChart>
      <c:valAx>
        <c:axId val="84402944"/>
        <c:scaling>
          <c:orientation val="minMax"/>
        </c:scaling>
        <c:axPos val="b"/>
        <c:title>
          <c:tx>
            <c:strRef>
              <c:f>funnel_plot!$D$23</c:f>
              <c:strCache>
                <c:ptCount val="1"/>
                <c:pt idx="0">
                  <c:v>size</c:v>
                </c:pt>
              </c:strCache>
            </c:strRef>
          </c:tx>
          <c:layout/>
        </c:title>
        <c:numFmt formatCode="General" sourceLinked="1"/>
        <c:majorTickMark val="none"/>
        <c:tickLblPos val="low"/>
        <c:crossAx val="84404864"/>
        <c:crossesAt val="0"/>
        <c:crossBetween val="midCat"/>
      </c:valAx>
      <c:valAx>
        <c:axId val="84404864"/>
        <c:scaling>
          <c:orientation val="minMax"/>
        </c:scaling>
        <c:axPos val="l"/>
        <c:majorGridlines/>
        <c:title>
          <c:tx>
            <c:strRef>
              <c:f>funnel_plot!$K$4</c:f>
              <c:strCache>
                <c:ptCount val="1"/>
                <c:pt idx="0">
                  <c:v>what is the data?</c:v>
                </c:pt>
              </c:strCache>
            </c:strRef>
          </c:tx>
          <c:layout/>
          <c:txPr>
            <a:bodyPr rot="-5400000" vert="horz"/>
            <a:lstStyle/>
            <a:p>
              <a:pPr>
                <a:defRPr/>
              </a:pPr>
              <a:endParaRPr lang="en-US"/>
            </a:p>
          </c:txPr>
        </c:title>
        <c:numFmt formatCode="0.00" sourceLinked="0"/>
        <c:tickLblPos val="nextTo"/>
        <c:crossAx val="84402944"/>
        <c:crosses val="autoZero"/>
        <c:crossBetween val="midCat"/>
      </c:valAx>
    </c:plotArea>
    <c:legend>
      <c:legendPos val="r"/>
      <c:layout/>
    </c:legend>
    <c:plotVisOnly val="1"/>
    <c:dispBlanksAs val="gap"/>
  </c:chart>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133350</xdr:colOff>
      <xdr:row>4</xdr:row>
      <xdr:rowOff>152400</xdr:rowOff>
    </xdr:from>
    <xdr:to>
      <xdr:col>15</xdr:col>
      <xdr:colOff>127000</xdr:colOff>
      <xdr:row>22</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15</xdr:col>
      <xdr:colOff>542925</xdr:colOff>
      <xdr:row>1</xdr:row>
      <xdr:rowOff>95250</xdr:rowOff>
    </xdr:from>
    <xdr:to>
      <xdr:col>18</xdr:col>
      <xdr:colOff>77169</xdr:colOff>
      <xdr:row>4</xdr:row>
      <xdr:rowOff>13181</xdr:rowOff>
    </xdr:to>
    <xdr:grpSp>
      <xdr:nvGrpSpPr>
        <xdr:cNvPr id="5" name="Group 4"/>
        <xdr:cNvGrpSpPr/>
      </xdr:nvGrpSpPr>
      <xdr:grpSpPr>
        <a:xfrm>
          <a:off x="9686925" y="180975"/>
          <a:ext cx="1363044" cy="403706"/>
          <a:chOff x="1619672" y="980728"/>
          <a:chExt cx="1363044" cy="403706"/>
        </a:xfrm>
      </xdr:grpSpPr>
      <xdr:pic>
        <xdr:nvPicPr>
          <xdr:cNvPr id="6" name="Picture 5" descr="https://www.med.scot.nhs.uk/img/http/logos/MED_Logo_Md.png/31cb44012f6c765448541975ab46ba15.png"/>
          <xdr:cNvPicPr>
            <a:picLocks noChangeAspect="1" noChangeArrowheads="1"/>
          </xdr:cNvPicPr>
        </xdr:nvPicPr>
        <xdr:blipFill>
          <a:blip xmlns:r="http://schemas.openxmlformats.org/officeDocument/2006/relationships" r:embed="rId2" cstate="print"/>
          <a:srcRect/>
          <a:stretch>
            <a:fillRect/>
          </a:stretch>
        </xdr:blipFill>
        <xdr:spPr bwMode="auto">
          <a:xfrm>
            <a:off x="1619672" y="980728"/>
            <a:ext cx="912101" cy="360040"/>
          </a:xfrm>
          <a:prstGeom prst="rect">
            <a:avLst/>
          </a:prstGeom>
          <a:noFill/>
        </xdr:spPr>
      </xdr:pic>
      <xdr:pic>
        <xdr:nvPicPr>
          <xdr:cNvPr id="7" name="banner" descr="Lothian Qualit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xmlns:lc="http://schemas.openxmlformats.org/drawingml/2006/lockedCanvas" val="0"/>
              </a:ext>
            </a:extLst>
          </a:blip>
          <a:srcRect l="71671"/>
          <a:stretch>
            <a:fillRect/>
          </a:stretch>
        </xdr:blipFill>
        <xdr:spPr bwMode="auto">
          <a:xfrm>
            <a:off x="2555776" y="980728"/>
            <a:ext cx="426940" cy="403706"/>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grpSp>
    <xdr:clientData/>
  </xdr:twoCellAnchor>
</xdr:wsDr>
</file>

<file path=xl/drawings/drawing2.xml><?xml version="1.0" encoding="utf-8"?>
<c:userShapes xmlns:c="http://schemas.openxmlformats.org/drawingml/2006/chart">
  <cdr:relSizeAnchor xmlns:cdr="http://schemas.openxmlformats.org/drawingml/2006/chartDrawing">
    <cdr:from>
      <cdr:x>0.86267</cdr:x>
      <cdr:y>0.03401</cdr:y>
    </cdr:from>
    <cdr:to>
      <cdr:x>0.99031</cdr:x>
      <cdr:y>0.15646</cdr:y>
    </cdr:to>
    <cdr:grpSp>
      <cdr:nvGrpSpPr>
        <cdr:cNvPr id="8" name="Group 7"/>
        <cdr:cNvGrpSpPr/>
      </cdr:nvGrpSpPr>
      <cdr:grpSpPr>
        <a:xfrm xmlns:a="http://schemas.openxmlformats.org/drawingml/2006/main">
          <a:off x="7825300" y="95250"/>
          <a:ext cx="1157743" cy="342900"/>
          <a:chOff x="0" y="0"/>
          <a:chExt cx="1363044" cy="403706"/>
        </a:xfrm>
      </cdr:grpSpPr>
      <cdr:pic>
        <cdr:nvPicPr>
          <cdr:cNvPr id="6" name="Picture 5" descr="https://www.med.scot.nhs.uk/img/http/logos/MED_Logo_Md.png/31cb44012f6c765448541975ab46ba15.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0" y="0"/>
            <a:ext cx="912101" cy="360040"/>
          </a:xfrm>
          <a:prstGeom xmlns:a="http://schemas.openxmlformats.org/drawingml/2006/main" prst="rect">
            <a:avLst/>
          </a:prstGeom>
          <a:noFill xmlns:a="http://schemas.openxmlformats.org/drawingml/2006/main"/>
        </cdr:spPr>
      </cdr:pic>
      <cdr:pic>
        <cdr:nvPicPr>
          <cdr:cNvPr id="7" name="banner" descr="Lothian Quality"/>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xmlns="" xmlns:xdr="http://schemas.openxmlformats.org/drawingml/2006/spreadsheetDrawing" xmlns:lc="http://schemas.openxmlformats.org/drawingml/2006/lockedCanvas" val="0"/>
              </a:ext>
            </a:extLst>
          </a:blip>
          <a:srcRect xmlns:a="http://schemas.openxmlformats.org/drawingml/2006/main" l="71671"/>
          <a:stretch xmlns:a="http://schemas.openxmlformats.org/drawingml/2006/main">
            <a:fillRect/>
          </a:stretch>
        </cdr:blipFill>
        <cdr:spPr bwMode="auto">
          <a:xfrm xmlns:a="http://schemas.openxmlformats.org/drawingml/2006/main">
            <a:off x="936104" y="0"/>
            <a:ext cx="426940" cy="40370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xmlns="" xmlns:xdr="http://schemas.openxmlformats.org/drawingml/2006/spreadsheetDrawing" xmlns:lc="http://schemas.openxmlformats.org/drawingml/2006/lockedCanvas">
                <a:solidFill>
                  <a:srgbClr val="FFFFFF"/>
                </a:solidFill>
              </a14:hiddenFill>
            </a:ext>
          </a:extLst>
        </cdr:spPr>
      </cdr:pic>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3"/>
  <dimension ref="A1:AF123"/>
  <sheetViews>
    <sheetView showGridLines="0" tabSelected="1" workbookViewId="0">
      <selection activeCell="A32" sqref="A32"/>
    </sheetView>
  </sheetViews>
  <sheetFormatPr defaultColWidth="0" defaultRowHeight="12.75" zeroHeight="1"/>
  <cols>
    <col min="1" max="1" width="1" style="12" customWidth="1"/>
    <col min="2" max="2" width="0.140625" style="15" hidden="1" customWidth="1"/>
    <col min="3" max="3" width="21" style="12" customWidth="1"/>
    <col min="4" max="5" width="11.7109375" style="12" customWidth="1"/>
    <col min="6" max="7" width="11.7109375" style="6" customWidth="1"/>
    <col min="8" max="8" width="4.5703125" style="5" customWidth="1"/>
    <col min="9" max="9" width="4.28515625" style="5" customWidth="1"/>
    <col min="10" max="10" width="17.42578125" style="10" customWidth="1"/>
    <col min="11" max="11" width="9.140625" style="1" customWidth="1"/>
    <col min="12" max="12" width="0.5703125" style="5" customWidth="1"/>
    <col min="13" max="13" width="10.42578125" style="1" bestFit="1" customWidth="1"/>
    <col min="14" max="14" width="12.7109375" style="1" customWidth="1"/>
    <col min="15" max="19" width="9.140625" style="1" customWidth="1"/>
    <col min="20" max="32" width="9.140625" style="1" hidden="1" customWidth="1"/>
    <col min="33" max="16384" width="0" style="13" hidden="1"/>
  </cols>
  <sheetData>
    <row r="1" spans="1:32" s="25" customFormat="1" ht="6.75" customHeight="1">
      <c r="A1" s="20"/>
      <c r="B1" s="21"/>
      <c r="C1" s="23">
        <f>COUNTA(C$24:C$101)</f>
        <v>10</v>
      </c>
      <c r="D1" s="20"/>
      <c r="E1" s="20"/>
      <c r="F1" s="22"/>
      <c r="G1" s="22"/>
      <c r="H1" s="23"/>
      <c r="I1" s="23"/>
      <c r="J1" s="24"/>
      <c r="K1" s="20"/>
      <c r="L1" s="23"/>
      <c r="M1" s="20"/>
      <c r="N1" s="20"/>
      <c r="O1" s="20"/>
      <c r="P1" s="20"/>
      <c r="Q1" s="20"/>
      <c r="R1" s="20"/>
      <c r="S1" s="20"/>
      <c r="T1" s="20"/>
      <c r="U1" s="20"/>
      <c r="V1" s="20"/>
      <c r="W1" s="20"/>
      <c r="X1" s="20"/>
      <c r="Y1" s="20"/>
      <c r="Z1" s="20"/>
      <c r="AA1" s="20"/>
      <c r="AB1" s="20"/>
      <c r="AC1" s="20"/>
      <c r="AD1" s="20"/>
      <c r="AE1" s="20"/>
      <c r="AF1" s="20"/>
    </row>
    <row r="2" spans="1:32" s="25" customFormat="1" ht="15.75">
      <c r="A2" s="20"/>
      <c r="B2" s="21"/>
      <c r="C2" s="40" t="s">
        <v>2</v>
      </c>
      <c r="D2" s="20"/>
      <c r="E2" s="20"/>
      <c r="F2" s="22"/>
      <c r="G2" s="22"/>
      <c r="H2" s="23"/>
      <c r="I2" s="23"/>
      <c r="J2" s="24"/>
      <c r="K2" s="20"/>
      <c r="L2" s="23"/>
      <c r="M2" s="20"/>
      <c r="N2" s="20"/>
      <c r="O2" s="20"/>
      <c r="P2" s="20"/>
      <c r="Q2" s="20"/>
      <c r="R2" s="20"/>
      <c r="S2" s="20"/>
      <c r="T2" s="20"/>
      <c r="U2" s="20"/>
      <c r="V2" s="20"/>
      <c r="W2" s="20"/>
      <c r="X2" s="20"/>
      <c r="Y2" s="20"/>
      <c r="Z2" s="20"/>
      <c r="AA2" s="20"/>
      <c r="AB2" s="20"/>
      <c r="AC2" s="20"/>
      <c r="AD2" s="20"/>
      <c r="AE2" s="20"/>
      <c r="AF2" s="20"/>
    </row>
    <row r="3" spans="1:32" s="25" customFormat="1" ht="6.75" customHeight="1">
      <c r="A3" s="20"/>
      <c r="B3" s="21"/>
      <c r="D3" s="20"/>
      <c r="E3" s="20"/>
      <c r="F3" s="22"/>
      <c r="G3" s="22"/>
      <c r="H3" s="23"/>
      <c r="I3" s="23"/>
      <c r="J3" s="26"/>
      <c r="K3" s="20"/>
      <c r="L3" s="23"/>
      <c r="M3" s="20"/>
      <c r="N3" s="20"/>
      <c r="O3" s="20"/>
      <c r="P3" s="20"/>
      <c r="Q3" s="20"/>
      <c r="R3" s="20"/>
      <c r="S3" s="20"/>
      <c r="T3" s="20"/>
      <c r="U3" s="20"/>
      <c r="V3" s="20"/>
      <c r="W3" s="20"/>
      <c r="X3" s="20"/>
      <c r="Y3" s="20"/>
      <c r="Z3" s="20"/>
      <c r="AA3" s="20"/>
      <c r="AB3" s="20"/>
      <c r="AC3" s="20"/>
      <c r="AD3" s="20"/>
      <c r="AE3" s="20"/>
      <c r="AF3" s="20"/>
    </row>
    <row r="4" spans="1:32" s="31" customFormat="1" ht="15.75">
      <c r="A4" s="27"/>
      <c r="B4" s="28"/>
      <c r="C4" s="29"/>
      <c r="D4" s="41" t="s">
        <v>0</v>
      </c>
      <c r="E4" s="42"/>
      <c r="F4" s="42"/>
      <c r="G4" s="42"/>
      <c r="H4" s="42"/>
      <c r="I4" s="43"/>
      <c r="J4" s="30"/>
      <c r="K4" s="44" t="s">
        <v>1</v>
      </c>
      <c r="L4" s="44"/>
      <c r="M4" s="44"/>
      <c r="N4" s="29"/>
      <c r="O4" s="29"/>
      <c r="P4" s="29"/>
      <c r="Q4" s="29"/>
      <c r="R4" s="29"/>
      <c r="S4" s="29"/>
      <c r="T4" s="27"/>
      <c r="U4" s="27"/>
      <c r="V4" s="27"/>
      <c r="W4" s="27"/>
      <c r="X4" s="27"/>
      <c r="Y4" s="27"/>
      <c r="Z4" s="27"/>
      <c r="AA4" s="27"/>
      <c r="AB4" s="27"/>
      <c r="AC4" s="27"/>
      <c r="AD4" s="27"/>
      <c r="AE4" s="27"/>
      <c r="AF4" s="27"/>
    </row>
    <row r="5" spans="1:32" s="31" customFormat="1">
      <c r="A5" s="27"/>
      <c r="B5" s="28"/>
      <c r="C5" s="29"/>
      <c r="D5" s="29"/>
      <c r="E5" s="29"/>
      <c r="F5" s="22"/>
      <c r="G5" s="22"/>
      <c r="H5" s="23"/>
      <c r="I5" s="23"/>
      <c r="J5" s="30"/>
      <c r="K5" s="29"/>
      <c r="L5" s="23"/>
      <c r="M5" s="29"/>
      <c r="N5" s="29"/>
      <c r="O5" s="29"/>
      <c r="P5" s="29"/>
      <c r="Q5" s="29"/>
      <c r="R5" s="29"/>
      <c r="S5" s="29"/>
      <c r="T5" s="27"/>
      <c r="U5" s="27"/>
      <c r="V5" s="27"/>
      <c r="W5" s="27"/>
      <c r="X5" s="27"/>
      <c r="Y5" s="27"/>
      <c r="Z5" s="27"/>
      <c r="AA5" s="27"/>
      <c r="AB5" s="27"/>
      <c r="AC5" s="27"/>
      <c r="AD5" s="27"/>
      <c r="AE5" s="27"/>
      <c r="AF5" s="27"/>
    </row>
    <row r="6" spans="1:32" s="31" customFormat="1">
      <c r="A6" s="27"/>
      <c r="B6" s="28"/>
      <c r="C6" s="29"/>
      <c r="D6" s="29"/>
      <c r="E6" s="29"/>
      <c r="F6" s="22"/>
      <c r="G6" s="22"/>
      <c r="H6" s="23"/>
      <c r="I6" s="23"/>
      <c r="J6" s="30"/>
      <c r="K6" s="29"/>
      <c r="L6" s="23"/>
      <c r="M6" s="29"/>
      <c r="N6" s="29"/>
      <c r="O6" s="29"/>
      <c r="P6" s="29"/>
      <c r="Q6" s="29"/>
      <c r="R6" s="29"/>
      <c r="S6" s="29"/>
      <c r="T6" s="27"/>
      <c r="U6" s="27"/>
      <c r="V6" s="27"/>
      <c r="W6" s="27"/>
      <c r="X6" s="27"/>
      <c r="Y6" s="27"/>
      <c r="Z6" s="27"/>
      <c r="AA6" s="27"/>
      <c r="AB6" s="27"/>
      <c r="AC6" s="27"/>
      <c r="AD6" s="27"/>
      <c r="AE6" s="27"/>
      <c r="AF6" s="27"/>
    </row>
    <row r="7" spans="1:32" s="36" customFormat="1">
      <c r="A7" s="32"/>
      <c r="B7" s="28"/>
      <c r="C7" s="33"/>
      <c r="D7" s="33"/>
      <c r="E7" s="33"/>
      <c r="F7" s="22"/>
      <c r="G7" s="22"/>
      <c r="H7" s="23"/>
      <c r="I7" s="23"/>
      <c r="J7" s="34"/>
      <c r="K7" s="33"/>
      <c r="L7" s="23"/>
      <c r="M7" s="33"/>
      <c r="N7" s="33"/>
      <c r="O7" s="33"/>
      <c r="P7" s="33"/>
      <c r="Q7" s="33"/>
      <c r="R7" s="33"/>
      <c r="S7" s="33"/>
      <c r="T7" s="35"/>
      <c r="U7" s="35"/>
      <c r="V7" s="35"/>
      <c r="W7" s="35"/>
      <c r="X7" s="35"/>
      <c r="Y7" s="35"/>
      <c r="Z7" s="35"/>
      <c r="AA7" s="35"/>
      <c r="AB7" s="35"/>
      <c r="AC7" s="35"/>
      <c r="AD7" s="35"/>
      <c r="AE7" s="35"/>
      <c r="AF7" s="35"/>
    </row>
    <row r="8" spans="1:32" s="36" customFormat="1">
      <c r="A8" s="32"/>
      <c r="B8" s="28"/>
      <c r="C8" s="37"/>
      <c r="D8" s="37"/>
      <c r="E8" s="37"/>
      <c r="F8" s="22"/>
      <c r="G8" s="22"/>
      <c r="H8" s="23"/>
      <c r="I8" s="23"/>
      <c r="J8" s="38"/>
      <c r="K8" s="37"/>
      <c r="L8" s="23"/>
      <c r="M8" s="37"/>
      <c r="N8" s="37"/>
      <c r="O8" s="37"/>
      <c r="P8" s="37"/>
      <c r="Q8" s="37"/>
      <c r="R8" s="37"/>
      <c r="S8" s="37"/>
      <c r="T8" s="32"/>
      <c r="U8" s="32"/>
      <c r="V8" s="32"/>
      <c r="W8" s="32"/>
      <c r="X8" s="32"/>
      <c r="Y8" s="32"/>
      <c r="Z8" s="32"/>
      <c r="AA8" s="32"/>
      <c r="AB8" s="32"/>
      <c r="AC8" s="32"/>
      <c r="AD8" s="32"/>
      <c r="AE8" s="32"/>
      <c r="AF8" s="32"/>
    </row>
    <row r="9" spans="1:32" s="36" customFormat="1">
      <c r="A9" s="32"/>
      <c r="B9" s="28"/>
      <c r="C9" s="37"/>
      <c r="D9" s="37"/>
      <c r="E9" s="37"/>
      <c r="F9" s="22"/>
      <c r="G9" s="22"/>
      <c r="H9" s="23"/>
      <c r="I9" s="23"/>
      <c r="J9" s="38"/>
      <c r="K9" s="37"/>
      <c r="L9" s="23"/>
      <c r="M9" s="37"/>
      <c r="N9" s="37"/>
      <c r="O9" s="37"/>
      <c r="P9" s="37"/>
      <c r="R9" s="37"/>
      <c r="S9" s="37"/>
      <c r="T9" s="32"/>
      <c r="U9" s="32"/>
      <c r="V9" s="32"/>
      <c r="W9" s="32"/>
      <c r="X9" s="32"/>
      <c r="Y9" s="32"/>
      <c r="Z9" s="32"/>
      <c r="AA9" s="32"/>
      <c r="AB9" s="32"/>
      <c r="AC9" s="32"/>
      <c r="AD9" s="32"/>
      <c r="AE9" s="32"/>
      <c r="AF9" s="32"/>
    </row>
    <row r="10" spans="1:32" s="36" customFormat="1">
      <c r="A10" s="32"/>
      <c r="B10" s="28"/>
      <c r="C10" s="37"/>
      <c r="D10" s="37"/>
      <c r="E10" s="37"/>
      <c r="F10" s="22"/>
      <c r="G10" s="22"/>
      <c r="H10" s="23"/>
      <c r="I10" s="23"/>
      <c r="J10" s="38"/>
      <c r="K10" s="37"/>
      <c r="L10" s="23"/>
      <c r="M10" s="37"/>
      <c r="N10" s="37"/>
      <c r="O10" s="37"/>
      <c r="P10" s="37"/>
      <c r="Q10" s="37"/>
      <c r="R10" s="37"/>
      <c r="S10" s="37"/>
      <c r="T10" s="32"/>
      <c r="U10" s="32"/>
      <c r="V10" s="32"/>
      <c r="W10" s="32"/>
      <c r="X10" s="32"/>
      <c r="Y10" s="32"/>
      <c r="Z10" s="32"/>
      <c r="AA10" s="32"/>
      <c r="AB10" s="32"/>
      <c r="AC10" s="32"/>
      <c r="AD10" s="32"/>
      <c r="AE10" s="32"/>
      <c r="AF10" s="32"/>
    </row>
    <row r="11" spans="1:32" s="36" customFormat="1">
      <c r="A11" s="32"/>
      <c r="B11" s="28"/>
      <c r="C11" s="37"/>
      <c r="D11" s="37"/>
      <c r="E11" s="37"/>
      <c r="F11" s="22"/>
      <c r="G11" s="22"/>
      <c r="H11" s="23"/>
      <c r="I11" s="23"/>
      <c r="J11" s="38"/>
      <c r="K11" s="37"/>
      <c r="L11" s="23"/>
      <c r="M11" s="37"/>
      <c r="N11" s="37"/>
      <c r="O11" s="37"/>
      <c r="P11" s="37"/>
      <c r="Q11" s="37"/>
      <c r="R11" s="37"/>
      <c r="S11" s="37"/>
      <c r="T11" s="32"/>
      <c r="U11" s="32"/>
      <c r="V11" s="32"/>
      <c r="W11" s="32"/>
      <c r="X11" s="32"/>
      <c r="Y11" s="32"/>
      <c r="Z11" s="32"/>
      <c r="AA11" s="32"/>
      <c r="AB11" s="32"/>
      <c r="AC11" s="32"/>
      <c r="AD11" s="32"/>
      <c r="AE11" s="32"/>
      <c r="AF11" s="32"/>
    </row>
    <row r="12" spans="1:32" s="36" customFormat="1">
      <c r="A12" s="32"/>
      <c r="B12" s="28"/>
      <c r="C12" s="37"/>
      <c r="D12" s="37"/>
      <c r="E12" s="37"/>
      <c r="F12" s="22"/>
      <c r="G12" s="22"/>
      <c r="H12" s="23"/>
      <c r="I12" s="23"/>
      <c r="J12" s="38"/>
      <c r="K12" s="37"/>
      <c r="L12" s="23"/>
      <c r="M12" s="37"/>
      <c r="N12" s="37"/>
      <c r="O12" s="37"/>
      <c r="P12" s="37"/>
      <c r="Q12" s="37"/>
      <c r="R12" s="37"/>
      <c r="S12" s="37"/>
      <c r="T12" s="32"/>
      <c r="U12" s="32"/>
      <c r="V12" s="32"/>
      <c r="W12" s="32"/>
      <c r="X12" s="32"/>
      <c r="Y12" s="32"/>
      <c r="Z12" s="32"/>
      <c r="AA12" s="32"/>
      <c r="AB12" s="32"/>
      <c r="AC12" s="32"/>
      <c r="AD12" s="32"/>
      <c r="AE12" s="32"/>
      <c r="AF12" s="32"/>
    </row>
    <row r="13" spans="1:32" s="36" customFormat="1">
      <c r="A13" s="32"/>
      <c r="B13" s="28"/>
      <c r="C13" s="37"/>
      <c r="D13" s="37"/>
      <c r="E13" s="37"/>
      <c r="F13" s="22"/>
      <c r="G13" s="22"/>
      <c r="H13" s="23"/>
      <c r="I13" s="23"/>
      <c r="J13" s="38"/>
      <c r="K13" s="37"/>
      <c r="L13" s="23"/>
      <c r="M13" s="37"/>
      <c r="N13" s="37"/>
      <c r="O13" s="37"/>
      <c r="P13" s="37"/>
      <c r="Q13" s="37"/>
      <c r="R13" s="37"/>
      <c r="S13" s="37"/>
      <c r="T13" s="32"/>
      <c r="U13" s="32"/>
      <c r="V13" s="32"/>
      <c r="W13" s="32"/>
      <c r="X13" s="32"/>
      <c r="Y13" s="32"/>
      <c r="Z13" s="32"/>
      <c r="AA13" s="32"/>
      <c r="AB13" s="32"/>
      <c r="AC13" s="32"/>
      <c r="AD13" s="32"/>
      <c r="AE13" s="32"/>
      <c r="AF13" s="32"/>
    </row>
    <row r="14" spans="1:32" s="36" customFormat="1">
      <c r="A14" s="32"/>
      <c r="B14" s="28"/>
      <c r="C14" s="37"/>
      <c r="D14" s="37"/>
      <c r="E14" s="37"/>
      <c r="F14" s="22"/>
      <c r="G14" s="22"/>
      <c r="H14" s="23"/>
      <c r="I14" s="23"/>
      <c r="J14" s="38"/>
      <c r="K14" s="37"/>
      <c r="L14" s="23"/>
      <c r="M14" s="37"/>
      <c r="N14" s="37"/>
      <c r="O14" s="37"/>
      <c r="P14" s="37"/>
      <c r="Q14" s="37"/>
      <c r="R14" s="37"/>
      <c r="S14" s="37"/>
      <c r="T14" s="32"/>
      <c r="U14" s="32"/>
      <c r="V14" s="32"/>
      <c r="W14" s="32"/>
      <c r="X14" s="32"/>
      <c r="Y14" s="32"/>
      <c r="Z14" s="32"/>
      <c r="AA14" s="32"/>
      <c r="AB14" s="32"/>
      <c r="AC14" s="32"/>
      <c r="AD14" s="32"/>
      <c r="AE14" s="32"/>
      <c r="AF14" s="32"/>
    </row>
    <row r="15" spans="1:32" s="36" customFormat="1">
      <c r="A15" s="32"/>
      <c r="B15" s="28"/>
      <c r="C15" s="37"/>
      <c r="D15" s="37"/>
      <c r="E15" s="37"/>
      <c r="F15" s="22"/>
      <c r="G15" s="22"/>
      <c r="H15" s="23"/>
      <c r="I15" s="23"/>
      <c r="J15" s="38"/>
      <c r="K15" s="37"/>
      <c r="L15" s="23"/>
      <c r="M15" s="37"/>
      <c r="N15" s="37"/>
      <c r="O15" s="37"/>
      <c r="P15" s="37"/>
      <c r="Q15" s="37"/>
      <c r="R15" s="37"/>
      <c r="S15" s="37"/>
      <c r="T15" s="32"/>
      <c r="U15" s="32"/>
      <c r="V15" s="32"/>
      <c r="W15" s="32"/>
      <c r="X15" s="32"/>
      <c r="Y15" s="32"/>
      <c r="Z15" s="32"/>
      <c r="AA15" s="32"/>
      <c r="AB15" s="32"/>
      <c r="AC15" s="32"/>
      <c r="AD15" s="32"/>
      <c r="AE15" s="32"/>
      <c r="AF15" s="32"/>
    </row>
    <row r="16" spans="1:32" s="36" customFormat="1">
      <c r="A16" s="32"/>
      <c r="B16" s="28"/>
      <c r="C16" s="37"/>
      <c r="D16" s="37"/>
      <c r="E16" s="37"/>
      <c r="F16" s="22"/>
      <c r="G16" s="22"/>
      <c r="H16" s="23"/>
      <c r="I16" s="23"/>
      <c r="J16" s="38"/>
      <c r="K16" s="37"/>
      <c r="L16" s="23"/>
      <c r="M16" s="37"/>
      <c r="N16" s="37"/>
      <c r="O16" s="37"/>
      <c r="P16" s="37"/>
      <c r="Q16" s="37"/>
      <c r="R16" s="37"/>
      <c r="S16" s="37"/>
      <c r="T16" s="32"/>
      <c r="U16" s="32"/>
      <c r="V16" s="32"/>
      <c r="W16" s="32"/>
      <c r="X16" s="32"/>
      <c r="Y16" s="32"/>
      <c r="Z16" s="32"/>
      <c r="AA16" s="32"/>
      <c r="AB16" s="32"/>
      <c r="AC16" s="32"/>
      <c r="AD16" s="32"/>
      <c r="AE16" s="32"/>
      <c r="AF16" s="32"/>
    </row>
    <row r="17" spans="1:32" s="36" customFormat="1">
      <c r="A17" s="32"/>
      <c r="B17" s="28"/>
      <c r="C17" s="37"/>
      <c r="D17" s="37"/>
      <c r="E17" s="37"/>
      <c r="F17" s="22"/>
      <c r="G17" s="22"/>
      <c r="H17" s="23"/>
      <c r="I17" s="23"/>
      <c r="J17" s="38"/>
      <c r="K17" s="37"/>
      <c r="L17" s="23"/>
      <c r="M17" s="37"/>
      <c r="N17" s="37"/>
      <c r="O17" s="37"/>
      <c r="P17" s="37"/>
      <c r="Q17" s="37"/>
      <c r="R17" s="37"/>
      <c r="S17" s="37"/>
      <c r="T17" s="32"/>
      <c r="U17" s="32"/>
      <c r="V17" s="32"/>
      <c r="W17" s="32"/>
      <c r="X17" s="32"/>
      <c r="Y17" s="32"/>
      <c r="Z17" s="32"/>
      <c r="AA17" s="32"/>
      <c r="AB17" s="32"/>
      <c r="AC17" s="32"/>
      <c r="AD17" s="32"/>
      <c r="AE17" s="32"/>
      <c r="AF17" s="32"/>
    </row>
    <row r="18" spans="1:32" s="36" customFormat="1">
      <c r="A18" s="32"/>
      <c r="B18" s="28"/>
      <c r="C18" s="37"/>
      <c r="D18" s="37"/>
      <c r="E18" s="37"/>
      <c r="F18" s="22"/>
      <c r="G18" s="22"/>
      <c r="H18" s="23"/>
      <c r="I18" s="23"/>
      <c r="J18" s="38"/>
      <c r="K18" s="37"/>
      <c r="L18" s="23"/>
      <c r="M18" s="37"/>
      <c r="N18" s="37"/>
      <c r="O18" s="37"/>
      <c r="P18" s="37"/>
      <c r="Q18" s="37"/>
      <c r="R18" s="37"/>
      <c r="S18" s="37"/>
      <c r="T18" s="32"/>
      <c r="U18" s="32"/>
      <c r="V18" s="32"/>
      <c r="W18" s="32"/>
      <c r="X18" s="32"/>
      <c r="Y18" s="32"/>
      <c r="Z18" s="32"/>
      <c r="AA18" s="32"/>
      <c r="AB18" s="32"/>
      <c r="AC18" s="32"/>
      <c r="AD18" s="32"/>
      <c r="AE18" s="32"/>
      <c r="AF18" s="32"/>
    </row>
    <row r="19" spans="1:32" s="36" customFormat="1">
      <c r="A19" s="32"/>
      <c r="B19" s="28"/>
      <c r="C19" s="37"/>
      <c r="D19" s="37"/>
      <c r="E19" s="37"/>
      <c r="F19" s="22"/>
      <c r="G19" s="22"/>
      <c r="H19" s="23"/>
      <c r="I19" s="23"/>
      <c r="J19" s="38"/>
      <c r="K19" s="37"/>
      <c r="L19" s="23"/>
      <c r="M19" s="37"/>
      <c r="N19" s="37"/>
      <c r="O19" s="37"/>
      <c r="P19" s="37"/>
      <c r="Q19" s="37"/>
      <c r="R19" s="37"/>
      <c r="S19" s="37"/>
      <c r="T19" s="32"/>
      <c r="U19" s="32"/>
      <c r="V19" s="32"/>
      <c r="W19" s="32"/>
      <c r="X19" s="32"/>
      <c r="Y19" s="32"/>
      <c r="Z19" s="32"/>
      <c r="AA19" s="32"/>
      <c r="AB19" s="32"/>
      <c r="AC19" s="32"/>
      <c r="AD19" s="32"/>
      <c r="AE19" s="32"/>
      <c r="AF19" s="32"/>
    </row>
    <row r="20" spans="1:32" s="36" customFormat="1">
      <c r="A20" s="32"/>
      <c r="B20" s="28"/>
      <c r="C20" s="37"/>
      <c r="D20" s="37"/>
      <c r="E20" s="37"/>
      <c r="F20" s="22"/>
      <c r="G20" s="22"/>
      <c r="H20" s="23"/>
      <c r="I20" s="23"/>
      <c r="J20" s="38"/>
      <c r="K20" s="37"/>
      <c r="L20" s="23"/>
      <c r="M20" s="37"/>
      <c r="N20" s="37"/>
      <c r="O20" s="37"/>
      <c r="P20" s="37"/>
      <c r="Q20" s="37"/>
      <c r="R20" s="39"/>
      <c r="S20" s="37"/>
      <c r="T20" s="32"/>
      <c r="U20" s="32"/>
      <c r="V20" s="32"/>
      <c r="W20" s="32"/>
      <c r="X20" s="32"/>
      <c r="Y20" s="32"/>
      <c r="Z20" s="32"/>
      <c r="AA20" s="32"/>
      <c r="AB20" s="32"/>
      <c r="AC20" s="32"/>
      <c r="AD20" s="32"/>
      <c r="AE20" s="32"/>
      <c r="AF20" s="32"/>
    </row>
    <row r="21" spans="1:32" s="36" customFormat="1">
      <c r="A21" s="32"/>
      <c r="B21" s="28"/>
      <c r="C21" s="37"/>
      <c r="D21" s="37"/>
      <c r="E21" s="37"/>
      <c r="F21" s="22"/>
      <c r="G21" s="22"/>
      <c r="H21" s="23"/>
      <c r="I21" s="23"/>
      <c r="J21" s="38"/>
      <c r="K21" s="37"/>
      <c r="L21" s="23"/>
      <c r="M21" s="37"/>
      <c r="N21" s="37"/>
      <c r="O21" s="37"/>
      <c r="P21" s="37"/>
      <c r="Q21" s="37"/>
      <c r="R21" s="37"/>
      <c r="S21" s="37"/>
      <c r="T21" s="32"/>
      <c r="U21" s="32"/>
      <c r="V21" s="32"/>
      <c r="W21" s="32"/>
      <c r="X21" s="32"/>
      <c r="Y21" s="32"/>
      <c r="Z21" s="32"/>
      <c r="AA21" s="32"/>
      <c r="AB21" s="32"/>
      <c r="AC21" s="32"/>
      <c r="AD21" s="32"/>
      <c r="AE21" s="32"/>
      <c r="AF21" s="32"/>
    </row>
    <row r="22" spans="1:32" s="36" customFormat="1">
      <c r="A22" s="32"/>
      <c r="B22" s="28"/>
      <c r="C22" s="37"/>
      <c r="D22" s="37"/>
      <c r="E22" s="37"/>
      <c r="F22" s="22"/>
      <c r="G22" s="22"/>
      <c r="H22" s="23"/>
      <c r="I22" s="23"/>
      <c r="J22" s="38"/>
      <c r="K22" s="37"/>
      <c r="L22" s="23"/>
      <c r="M22" s="37"/>
      <c r="N22" s="37"/>
      <c r="O22" s="37"/>
      <c r="P22" s="37"/>
      <c r="Q22" s="37"/>
      <c r="R22" s="37"/>
      <c r="S22" s="37"/>
      <c r="T22" s="32"/>
      <c r="U22" s="32"/>
      <c r="V22" s="32"/>
      <c r="W22" s="32"/>
      <c r="X22" s="32"/>
      <c r="Y22" s="32"/>
      <c r="Z22" s="32"/>
      <c r="AA22" s="32"/>
      <c r="AB22" s="32"/>
      <c r="AC22" s="32"/>
      <c r="AD22" s="32"/>
      <c r="AE22" s="32"/>
      <c r="AF22" s="32"/>
    </row>
    <row r="23" spans="1:32" ht="30.95" customHeight="1">
      <c r="B23" s="14"/>
      <c r="C23" s="17" t="s">
        <v>10</v>
      </c>
      <c r="D23" s="18" t="s">
        <v>12</v>
      </c>
      <c r="E23" s="18" t="s">
        <v>3</v>
      </c>
      <c r="F23" s="3" t="s">
        <v>4</v>
      </c>
      <c r="G23" s="2" t="s">
        <v>11</v>
      </c>
      <c r="H23" s="4"/>
      <c r="J23" s="3" t="str">
        <f>C23</f>
        <v>Name</v>
      </c>
      <c r="K23" s="11" t="str">
        <f>D23</f>
        <v>size</v>
      </c>
      <c r="M23" s="3" t="str">
        <f>F23</f>
        <v>Rate</v>
      </c>
      <c r="N23" s="3" t="s">
        <v>5</v>
      </c>
      <c r="O23" s="3" t="s">
        <v>6</v>
      </c>
      <c r="P23" s="3" t="s">
        <v>7</v>
      </c>
      <c r="Q23" s="3" t="s">
        <v>8</v>
      </c>
      <c r="R23" s="3" t="s">
        <v>9</v>
      </c>
    </row>
    <row r="24" spans="1:32">
      <c r="B24" s="15" t="str">
        <f>IF(C24="","",D24&amp;":"&amp;COUNTIF(D$24:D24,D24))</f>
        <v>20:1</v>
      </c>
      <c r="C24" s="19" t="s">
        <v>13</v>
      </c>
      <c r="D24" s="19">
        <v>20</v>
      </c>
      <c r="E24" s="19">
        <v>10</v>
      </c>
      <c r="F24" s="16">
        <f>IF(C24="","",(E24/D24))</f>
        <v>0.5</v>
      </c>
      <c r="G24" s="16">
        <f t="shared" ref="G24:G55" ca="1" si="0">IF(C24="","",(AVERAGE(rate)))</f>
        <v>0.15636742424242425</v>
      </c>
      <c r="H24" s="5" t="str">
        <f>C24</f>
        <v>ward 1</v>
      </c>
      <c r="I24" s="5">
        <v>1</v>
      </c>
      <c r="J24" s="10" t="str">
        <f t="shared" ref="J24:J55" ca="1" si="1">IF(C24="","",VLOOKUP(L24,table,2,FALSE))</f>
        <v>ward 10</v>
      </c>
      <c r="K24" s="1">
        <f t="shared" ref="K24:K55" ca="1" si="2">IF(C24="","",SMALL(counts,I24))</f>
        <v>5</v>
      </c>
      <c r="L24" s="5" t="str">
        <f ca="1">IF(C24="","",K24&amp;":"&amp;COUNTIF(K$24:K24,K24))</f>
        <v>5:1</v>
      </c>
      <c r="M24" s="9">
        <f t="shared" ref="M24:M55" ca="1" si="3">IF(C24="","",VLOOKUP(L24,table,5,FALSE))</f>
        <v>0</v>
      </c>
      <c r="N24" s="8">
        <f ca="1">IF(C24="","",(SQRT(G24*(1-G24)/K24)))</f>
        <v>0.16242946338531933</v>
      </c>
      <c r="O24" s="8">
        <f ca="1">IF(C24="","",((1.96*N24)+G24))</f>
        <v>0.47472917247765012</v>
      </c>
      <c r="P24" s="8">
        <f ca="1">IF(C24="","",(G24-(1.96*N24)))</f>
        <v>-0.16199432399280164</v>
      </c>
      <c r="Q24" s="8">
        <f ca="1">IF(C24="","",((3*N24)+G24))</f>
        <v>0.64365581439838226</v>
      </c>
      <c r="R24" s="8">
        <f ca="1">IF(C24="","",(G24-(3*N24)))</f>
        <v>-0.3309209659135337</v>
      </c>
    </row>
    <row r="25" spans="1:32">
      <c r="B25" s="15" t="str">
        <f>IF(C25="","",D25&amp;":"&amp;COUNTIF(D$24:D25,D25))</f>
        <v>33:1</v>
      </c>
      <c r="C25" s="19" t="s">
        <v>14</v>
      </c>
      <c r="D25" s="19">
        <v>33</v>
      </c>
      <c r="E25" s="19">
        <v>3</v>
      </c>
      <c r="F25" s="16">
        <f t="shared" ref="F25:F88" si="4">IF(C25="","",(E25/D25))</f>
        <v>9.0909090909090912E-2</v>
      </c>
      <c r="G25" s="16">
        <f t="shared" ca="1" si="0"/>
        <v>0.15636742424242425</v>
      </c>
      <c r="H25" s="5" t="str">
        <f t="shared" ref="H25:H88" si="5">C25</f>
        <v>ward 2</v>
      </c>
      <c r="I25" s="5">
        <v>2</v>
      </c>
      <c r="J25" s="10" t="str">
        <f t="shared" ca="1" si="1"/>
        <v>ward 3</v>
      </c>
      <c r="K25" s="1">
        <f t="shared" ca="1" si="2"/>
        <v>12</v>
      </c>
      <c r="L25" s="5" t="str">
        <f ca="1">IF(C25="","",K25&amp;":"&amp;COUNTIF(K$24:K25,K25))</f>
        <v>12:1</v>
      </c>
      <c r="M25" s="9">
        <f t="shared" ca="1" si="3"/>
        <v>0.25</v>
      </c>
      <c r="N25" s="8">
        <f t="shared" ref="N25:N88" ca="1" si="6">IF(C25="","",(SQRT(G25*(1-G25)/K25)))</f>
        <v>0.10484776777079152</v>
      </c>
      <c r="O25" s="8">
        <f t="shared" ref="O25:O88" ca="1" si="7">IF(C25="","",((1.96*N25)+G25))</f>
        <v>0.36186904907317563</v>
      </c>
      <c r="P25" s="8">
        <f t="shared" ref="P25:P88" ca="1" si="8">IF(C25="","",(G25-(1.96*N25)))</f>
        <v>-4.9134200588327126E-2</v>
      </c>
      <c r="Q25" s="8">
        <f t="shared" ref="Q25:Q88" ca="1" si="9">IF(C25="","",((3*N25)+G25))</f>
        <v>0.47091072755479879</v>
      </c>
      <c r="R25" s="8">
        <f t="shared" ref="R25:R88" ca="1" si="10">IF(C25="","",(G25-(3*N25)))</f>
        <v>-0.15817587906995031</v>
      </c>
    </row>
    <row r="26" spans="1:32">
      <c r="B26" s="15" t="str">
        <f>IF(C26="","",D26&amp;":"&amp;COUNTIF(D$24:D26,D26))</f>
        <v>12:1</v>
      </c>
      <c r="C26" s="19" t="s">
        <v>15</v>
      </c>
      <c r="D26" s="19">
        <v>12</v>
      </c>
      <c r="E26" s="19">
        <v>3</v>
      </c>
      <c r="F26" s="16">
        <f t="shared" si="4"/>
        <v>0.25</v>
      </c>
      <c r="G26" s="16">
        <f t="shared" ca="1" si="0"/>
        <v>0.15636742424242425</v>
      </c>
      <c r="H26" s="5" t="str">
        <f t="shared" si="5"/>
        <v>ward 3</v>
      </c>
      <c r="I26" s="5">
        <v>3</v>
      </c>
      <c r="J26" s="10" t="str">
        <f t="shared" ca="1" si="1"/>
        <v>ward 5</v>
      </c>
      <c r="K26" s="1">
        <f t="shared" ca="1" si="2"/>
        <v>12</v>
      </c>
      <c r="L26" s="5" t="str">
        <f ca="1">IF(C26="","",K26&amp;":"&amp;COUNTIF(K$24:K26,K26))</f>
        <v>12:2</v>
      </c>
      <c r="M26" s="9">
        <f t="shared" ca="1" si="3"/>
        <v>8.3333333333333329E-2</v>
      </c>
      <c r="N26" s="8">
        <f ca="1">IF(C26="","",(SQRT(G26*(1-G26)/K26)))</f>
        <v>0.10484776777079152</v>
      </c>
      <c r="O26" s="8">
        <f t="shared" ca="1" si="7"/>
        <v>0.36186904907317563</v>
      </c>
      <c r="P26" s="8">
        <f t="shared" ca="1" si="8"/>
        <v>-4.9134200588327126E-2</v>
      </c>
      <c r="Q26" s="8">
        <f t="shared" ca="1" si="9"/>
        <v>0.47091072755479879</v>
      </c>
      <c r="R26" s="8">
        <f t="shared" ca="1" si="10"/>
        <v>-0.15817587906995031</v>
      </c>
    </row>
    <row r="27" spans="1:32">
      <c r="B27" s="15" t="str">
        <f>IF(C27="","",D27&amp;":"&amp;COUNTIF(D$24:D27,D27))</f>
        <v>40:1</v>
      </c>
      <c r="C27" s="19" t="s">
        <v>16</v>
      </c>
      <c r="D27" s="19">
        <v>40</v>
      </c>
      <c r="E27" s="19">
        <v>2</v>
      </c>
      <c r="F27" s="16">
        <f t="shared" si="4"/>
        <v>0.05</v>
      </c>
      <c r="G27" s="16">
        <f t="shared" ca="1" si="0"/>
        <v>0.15636742424242425</v>
      </c>
      <c r="H27" s="5" t="str">
        <f t="shared" si="5"/>
        <v>ward 4</v>
      </c>
      <c r="I27" s="5">
        <v>4</v>
      </c>
      <c r="J27" s="10" t="str">
        <f t="shared" ca="1" si="1"/>
        <v>ward 1</v>
      </c>
      <c r="K27" s="1">
        <f t="shared" ca="1" si="2"/>
        <v>20</v>
      </c>
      <c r="L27" s="5" t="str">
        <f ca="1">IF(C27="","",K27&amp;":"&amp;COUNTIF(K$24:K27,K27))</f>
        <v>20:1</v>
      </c>
      <c r="M27" s="9">
        <f t="shared" ca="1" si="3"/>
        <v>0.5</v>
      </c>
      <c r="N27" s="8">
        <f t="shared" ca="1" si="6"/>
        <v>8.1214731692659664E-2</v>
      </c>
      <c r="O27" s="8">
        <f t="shared" ca="1" si="7"/>
        <v>0.31554829836003717</v>
      </c>
      <c r="P27" s="8">
        <f t="shared" ca="1" si="8"/>
        <v>-2.8134498751886949E-3</v>
      </c>
      <c r="Q27" s="8">
        <f t="shared" ca="1" si="9"/>
        <v>0.40001161932040324</v>
      </c>
      <c r="R27" s="8">
        <f t="shared" ca="1" si="10"/>
        <v>-8.727677083555474E-2</v>
      </c>
    </row>
    <row r="28" spans="1:32">
      <c r="B28" s="15" t="str">
        <f>IF(C28="","",D28&amp;":"&amp;COUNTIF(D$24:D28,D28))</f>
        <v>12:2</v>
      </c>
      <c r="C28" s="19" t="s">
        <v>17</v>
      </c>
      <c r="D28" s="19">
        <v>12</v>
      </c>
      <c r="E28" s="19">
        <v>1</v>
      </c>
      <c r="F28" s="16">
        <f t="shared" si="4"/>
        <v>8.3333333333333329E-2</v>
      </c>
      <c r="G28" s="16">
        <f t="shared" ca="1" si="0"/>
        <v>0.15636742424242425</v>
      </c>
      <c r="H28" s="5" t="str">
        <f t="shared" si="5"/>
        <v>ward 5</v>
      </c>
      <c r="I28" s="5">
        <v>5</v>
      </c>
      <c r="J28" s="10" t="str">
        <f t="shared" ca="1" si="1"/>
        <v>ward 6</v>
      </c>
      <c r="K28" s="1">
        <f t="shared" ca="1" si="2"/>
        <v>25</v>
      </c>
      <c r="L28" s="5" t="str">
        <f ca="1">IF(C28="","",K28&amp;":"&amp;COUNTIF(K$24:K28,K28))</f>
        <v>25:1</v>
      </c>
      <c r="M28" s="9">
        <f t="shared" ca="1" si="3"/>
        <v>0.24</v>
      </c>
      <c r="N28" s="8">
        <f t="shared" ca="1" si="6"/>
        <v>7.2640664335677424E-2</v>
      </c>
      <c r="O28" s="8">
        <f t="shared" ca="1" si="7"/>
        <v>0.29874312634035199</v>
      </c>
      <c r="P28" s="8">
        <f t="shared" ca="1" si="8"/>
        <v>1.399172214449651E-2</v>
      </c>
      <c r="Q28" s="8">
        <f t="shared" ca="1" si="9"/>
        <v>0.37428941724945652</v>
      </c>
      <c r="R28" s="8">
        <f t="shared" ca="1" si="10"/>
        <v>-6.155456876460802E-2</v>
      </c>
    </row>
    <row r="29" spans="1:32">
      <c r="B29" s="15" t="str">
        <f>IF(C29="","",D29&amp;":"&amp;COUNTIF(D$24:D29,D29))</f>
        <v>25:1</v>
      </c>
      <c r="C29" s="19" t="s">
        <v>18</v>
      </c>
      <c r="D29" s="19">
        <v>25</v>
      </c>
      <c r="E29" s="19">
        <v>6</v>
      </c>
      <c r="F29" s="16">
        <f t="shared" si="4"/>
        <v>0.24</v>
      </c>
      <c r="G29" s="16">
        <f t="shared" ca="1" si="0"/>
        <v>0.15636742424242425</v>
      </c>
      <c r="H29" s="5" t="str">
        <f t="shared" si="5"/>
        <v>ward 6</v>
      </c>
      <c r="I29" s="5">
        <v>6</v>
      </c>
      <c r="J29" s="10" t="str">
        <f t="shared" ca="1" si="1"/>
        <v>ward 8</v>
      </c>
      <c r="K29" s="1">
        <f t="shared" ca="1" si="2"/>
        <v>32</v>
      </c>
      <c r="L29" s="5" t="str">
        <f ca="1">IF(C29="","",K29&amp;":"&amp;COUNTIF(K$24:K29,K29))</f>
        <v>32:1</v>
      </c>
      <c r="M29" s="9">
        <f t="shared" ca="1" si="3"/>
        <v>0.15625</v>
      </c>
      <c r="N29" s="8">
        <f t="shared" ca="1" si="6"/>
        <v>6.4205882927066638E-2</v>
      </c>
      <c r="O29" s="8">
        <f t="shared" ca="1" si="7"/>
        <v>0.28221095477947489</v>
      </c>
      <c r="P29" s="8">
        <f t="shared" ca="1" si="8"/>
        <v>3.0523893705373645E-2</v>
      </c>
      <c r="Q29" s="8">
        <f t="shared" ca="1" si="9"/>
        <v>0.34898507302362414</v>
      </c>
      <c r="R29" s="8">
        <f t="shared" ca="1" si="10"/>
        <v>-3.6250224538775661E-2</v>
      </c>
    </row>
    <row r="30" spans="1:32">
      <c r="B30" s="15" t="str">
        <f>IF(C30="","",D30&amp;":"&amp;COUNTIF(D$24:D30,D30))</f>
        <v>44:1</v>
      </c>
      <c r="C30" s="19" t="s">
        <v>19</v>
      </c>
      <c r="D30" s="19">
        <v>44</v>
      </c>
      <c r="E30" s="19">
        <v>3</v>
      </c>
      <c r="F30" s="16">
        <f t="shared" si="4"/>
        <v>6.8181818181818177E-2</v>
      </c>
      <c r="G30" s="16">
        <f t="shared" ca="1" si="0"/>
        <v>0.15636742424242425</v>
      </c>
      <c r="H30" s="5" t="str">
        <f t="shared" si="5"/>
        <v>ward 7</v>
      </c>
      <c r="I30" s="5">
        <v>7</v>
      </c>
      <c r="J30" s="10" t="str">
        <f t="shared" ca="1" si="1"/>
        <v>ward 2</v>
      </c>
      <c r="K30" s="1">
        <f t="shared" ca="1" si="2"/>
        <v>33</v>
      </c>
      <c r="L30" s="5" t="str">
        <f ca="1">IF(C30="","",K30&amp;":"&amp;COUNTIF(K$24:K30,K30))</f>
        <v>33:1</v>
      </c>
      <c r="M30" s="9">
        <f t="shared" ca="1" si="3"/>
        <v>9.0909090909090912E-2</v>
      </c>
      <c r="N30" s="8">
        <f t="shared" ca="1" si="6"/>
        <v>6.322558287309693E-2</v>
      </c>
      <c r="O30" s="8">
        <f t="shared" ca="1" si="7"/>
        <v>0.2802895666736942</v>
      </c>
      <c r="P30" s="8">
        <f t="shared" ca="1" si="8"/>
        <v>3.2445281811154275E-2</v>
      </c>
      <c r="Q30" s="8">
        <f t="shared" ca="1" si="9"/>
        <v>0.34604417286171507</v>
      </c>
      <c r="R30" s="8">
        <f t="shared" ca="1" si="10"/>
        <v>-3.3309324376866539E-2</v>
      </c>
    </row>
    <row r="31" spans="1:32">
      <c r="B31" s="15" t="str">
        <f>IF(C31="","",D31&amp;":"&amp;COUNTIF(D$24:D31,D31))</f>
        <v>32:1</v>
      </c>
      <c r="C31" s="19" t="s">
        <v>20</v>
      </c>
      <c r="D31" s="19">
        <v>32</v>
      </c>
      <c r="E31" s="19">
        <v>5</v>
      </c>
      <c r="F31" s="16">
        <f t="shared" si="4"/>
        <v>0.15625</v>
      </c>
      <c r="G31" s="16">
        <f t="shared" ca="1" si="0"/>
        <v>0.15636742424242425</v>
      </c>
      <c r="H31" s="5" t="str">
        <f t="shared" si="5"/>
        <v>ward 8</v>
      </c>
      <c r="I31" s="5">
        <v>8</v>
      </c>
      <c r="J31" s="10" t="str">
        <f t="shared" ca="1" si="1"/>
        <v>ward 4</v>
      </c>
      <c r="K31" s="1">
        <f t="shared" ca="1" si="2"/>
        <v>40</v>
      </c>
      <c r="L31" s="5" t="str">
        <f ca="1">IF(C31="","",K31&amp;":"&amp;COUNTIF(K$24:K31,K31))</f>
        <v>40:1</v>
      </c>
      <c r="M31" s="9">
        <f t="shared" ca="1" si="3"/>
        <v>0.05</v>
      </c>
      <c r="N31" s="8">
        <f t="shared" ca="1" si="6"/>
        <v>5.7427487512125668E-2</v>
      </c>
      <c r="O31" s="8">
        <f t="shared" ca="1" si="7"/>
        <v>0.26892529976619056</v>
      </c>
      <c r="P31" s="8">
        <f t="shared" ca="1" si="8"/>
        <v>4.3809548718657942E-2</v>
      </c>
      <c r="Q31" s="8">
        <f t="shared" ca="1" si="9"/>
        <v>0.32864988677880125</v>
      </c>
      <c r="R31" s="8">
        <f t="shared" ca="1" si="10"/>
        <v>-1.5915038293952743E-2</v>
      </c>
    </row>
    <row r="32" spans="1:32">
      <c r="B32" s="15" t="str">
        <f>IF(C32="","",D32&amp;":"&amp;COUNTIF(D$24:D32,D32))</f>
        <v>40:2</v>
      </c>
      <c r="C32" s="19" t="s">
        <v>21</v>
      </c>
      <c r="D32" s="19">
        <v>40</v>
      </c>
      <c r="E32" s="19">
        <v>5</v>
      </c>
      <c r="F32" s="16">
        <f t="shared" si="4"/>
        <v>0.125</v>
      </c>
      <c r="G32" s="16">
        <f t="shared" ca="1" si="0"/>
        <v>0.15636742424242425</v>
      </c>
      <c r="H32" s="5" t="str">
        <f t="shared" si="5"/>
        <v>ward 9</v>
      </c>
      <c r="I32" s="5">
        <v>9</v>
      </c>
      <c r="J32" s="10" t="str">
        <f t="shared" ca="1" si="1"/>
        <v>ward 9</v>
      </c>
      <c r="K32" s="1">
        <f t="shared" ca="1" si="2"/>
        <v>40</v>
      </c>
      <c r="L32" s="5" t="str">
        <f ca="1">IF(C32="","",K32&amp;":"&amp;COUNTIF(K$24:K32,K32))</f>
        <v>40:2</v>
      </c>
      <c r="M32" s="9">
        <f t="shared" ca="1" si="3"/>
        <v>0.125</v>
      </c>
      <c r="N32" s="8">
        <f t="shared" ca="1" si="6"/>
        <v>5.7427487512125668E-2</v>
      </c>
      <c r="O32" s="8">
        <f t="shared" ca="1" si="7"/>
        <v>0.26892529976619056</v>
      </c>
      <c r="P32" s="8">
        <f t="shared" ca="1" si="8"/>
        <v>4.3809548718657942E-2</v>
      </c>
      <c r="Q32" s="8">
        <f t="shared" ca="1" si="9"/>
        <v>0.32864988677880125</v>
      </c>
      <c r="R32" s="8">
        <f t="shared" ca="1" si="10"/>
        <v>-1.5915038293952743E-2</v>
      </c>
    </row>
    <row r="33" spans="2:18">
      <c r="B33" s="15" t="str">
        <f>IF(C33="","",D33&amp;":"&amp;COUNTIF(D$24:D33,D33))</f>
        <v>5:1</v>
      </c>
      <c r="C33" s="19" t="s">
        <v>22</v>
      </c>
      <c r="D33" s="19">
        <v>5</v>
      </c>
      <c r="E33" s="19">
        <v>0</v>
      </c>
      <c r="F33" s="16">
        <f t="shared" si="4"/>
        <v>0</v>
      </c>
      <c r="G33" s="16">
        <f t="shared" ca="1" si="0"/>
        <v>0.15636742424242425</v>
      </c>
      <c r="H33" s="5" t="str">
        <f t="shared" si="5"/>
        <v>ward 10</v>
      </c>
      <c r="I33" s="5">
        <v>10</v>
      </c>
      <c r="J33" s="10" t="str">
        <f t="shared" ca="1" si="1"/>
        <v>ward 7</v>
      </c>
      <c r="K33" s="1">
        <f t="shared" ca="1" si="2"/>
        <v>44</v>
      </c>
      <c r="L33" s="5" t="str">
        <f ca="1">IF(C33="","",K33&amp;":"&amp;COUNTIF(K$24:K33,K33))</f>
        <v>44:1</v>
      </c>
      <c r="M33" s="9">
        <f t="shared" ca="1" si="3"/>
        <v>6.8181818181818177E-2</v>
      </c>
      <c r="N33" s="8">
        <f t="shared" ca="1" si="6"/>
        <v>5.4754960937180255E-2</v>
      </c>
      <c r="O33" s="8">
        <f t="shared" ca="1" si="7"/>
        <v>0.26368714767929757</v>
      </c>
      <c r="P33" s="8">
        <f t="shared" ca="1" si="8"/>
        <v>4.9047700805550959E-2</v>
      </c>
      <c r="Q33" s="8">
        <f t="shared" ca="1" si="9"/>
        <v>0.32063230705396506</v>
      </c>
      <c r="R33" s="8">
        <f t="shared" ca="1" si="10"/>
        <v>-7.8974585691165278E-3</v>
      </c>
    </row>
    <row r="34" spans="2:18">
      <c r="B34" s="15" t="str">
        <f>IF(C34="","",D34&amp;":"&amp;COUNTIF(D$24:D34,D34))</f>
        <v/>
      </c>
      <c r="C34" s="19"/>
      <c r="D34" s="19"/>
      <c r="E34" s="19"/>
      <c r="F34" s="16" t="str">
        <f t="shared" si="4"/>
        <v/>
      </c>
      <c r="G34" s="16" t="str">
        <f t="shared" si="0"/>
        <v/>
      </c>
      <c r="H34" s="5">
        <f t="shared" si="5"/>
        <v>0</v>
      </c>
      <c r="I34" s="5">
        <v>11</v>
      </c>
      <c r="J34" s="10" t="str">
        <f t="shared" si="1"/>
        <v/>
      </c>
      <c r="K34" s="1" t="str">
        <f t="shared" si="2"/>
        <v/>
      </c>
      <c r="L34" s="5" t="str">
        <f>IF(C34="","",K34&amp;":"&amp;COUNTIF(K$24:K34,K34))</f>
        <v/>
      </c>
      <c r="M34" s="9" t="str">
        <f t="shared" si="3"/>
        <v/>
      </c>
      <c r="N34" s="8" t="str">
        <f t="shared" si="6"/>
        <v/>
      </c>
      <c r="O34" s="8" t="str">
        <f t="shared" si="7"/>
        <v/>
      </c>
      <c r="P34" s="8" t="str">
        <f t="shared" si="8"/>
        <v/>
      </c>
      <c r="Q34" s="8" t="str">
        <f t="shared" si="9"/>
        <v/>
      </c>
      <c r="R34" s="8" t="str">
        <f t="shared" si="10"/>
        <v/>
      </c>
    </row>
    <row r="35" spans="2:18">
      <c r="B35" s="15" t="str">
        <f>IF(C35="","",D35&amp;":"&amp;COUNTIF(D$24:D35,D35))</f>
        <v/>
      </c>
      <c r="C35" s="19"/>
      <c r="D35" s="19"/>
      <c r="E35" s="19"/>
      <c r="F35" s="16" t="str">
        <f t="shared" si="4"/>
        <v/>
      </c>
      <c r="G35" s="16" t="str">
        <f t="shared" si="0"/>
        <v/>
      </c>
      <c r="H35" s="5">
        <f t="shared" si="5"/>
        <v>0</v>
      </c>
      <c r="I35" s="5">
        <v>12</v>
      </c>
      <c r="J35" s="10" t="str">
        <f t="shared" si="1"/>
        <v/>
      </c>
      <c r="K35" s="1" t="str">
        <f t="shared" si="2"/>
        <v/>
      </c>
      <c r="L35" s="5" t="str">
        <f>IF(C35="","",K35&amp;":"&amp;COUNTIF(K$24:K35,K35))</f>
        <v/>
      </c>
      <c r="M35" s="9" t="str">
        <f t="shared" si="3"/>
        <v/>
      </c>
      <c r="N35" s="8" t="str">
        <f t="shared" si="6"/>
        <v/>
      </c>
      <c r="O35" s="8" t="str">
        <f t="shared" si="7"/>
        <v/>
      </c>
      <c r="P35" s="8" t="str">
        <f t="shared" si="8"/>
        <v/>
      </c>
      <c r="Q35" s="8" t="str">
        <f t="shared" si="9"/>
        <v/>
      </c>
      <c r="R35" s="8" t="str">
        <f t="shared" si="10"/>
        <v/>
      </c>
    </row>
    <row r="36" spans="2:18">
      <c r="B36" s="15" t="str">
        <f>IF(C36="","",D36&amp;":"&amp;COUNTIF(D$24:D36,D36))</f>
        <v/>
      </c>
      <c r="C36" s="19"/>
      <c r="D36" s="19"/>
      <c r="E36" s="19"/>
      <c r="F36" s="16" t="str">
        <f t="shared" si="4"/>
        <v/>
      </c>
      <c r="G36" s="16" t="str">
        <f t="shared" si="0"/>
        <v/>
      </c>
      <c r="H36" s="5">
        <f t="shared" si="5"/>
        <v>0</v>
      </c>
      <c r="I36" s="5">
        <v>13</v>
      </c>
      <c r="J36" s="10" t="str">
        <f t="shared" si="1"/>
        <v/>
      </c>
      <c r="K36" s="1" t="str">
        <f t="shared" si="2"/>
        <v/>
      </c>
      <c r="L36" s="5" t="str">
        <f>IF(C36="","",K36&amp;":"&amp;COUNTIF(K$24:K36,K36))</f>
        <v/>
      </c>
      <c r="M36" s="9" t="str">
        <f t="shared" si="3"/>
        <v/>
      </c>
      <c r="N36" s="8" t="str">
        <f t="shared" si="6"/>
        <v/>
      </c>
      <c r="O36" s="8" t="str">
        <f t="shared" si="7"/>
        <v/>
      </c>
      <c r="P36" s="8" t="str">
        <f t="shared" si="8"/>
        <v/>
      </c>
      <c r="Q36" s="8" t="str">
        <f t="shared" si="9"/>
        <v/>
      </c>
      <c r="R36" s="8" t="str">
        <f t="shared" si="10"/>
        <v/>
      </c>
    </row>
    <row r="37" spans="2:18">
      <c r="B37" s="15" t="str">
        <f>IF(C37="","",D37&amp;":"&amp;COUNTIF(D$24:D37,D37))</f>
        <v/>
      </c>
      <c r="C37" s="19"/>
      <c r="D37" s="19"/>
      <c r="E37" s="19"/>
      <c r="F37" s="16" t="str">
        <f t="shared" si="4"/>
        <v/>
      </c>
      <c r="G37" s="16" t="str">
        <f t="shared" si="0"/>
        <v/>
      </c>
      <c r="H37" s="5">
        <f t="shared" si="5"/>
        <v>0</v>
      </c>
      <c r="I37" s="5">
        <v>14</v>
      </c>
      <c r="J37" s="10" t="str">
        <f t="shared" si="1"/>
        <v/>
      </c>
      <c r="K37" s="1" t="str">
        <f t="shared" si="2"/>
        <v/>
      </c>
      <c r="L37" s="5" t="str">
        <f>IF(C37="","",K37&amp;":"&amp;COUNTIF(K$24:K37,K37))</f>
        <v/>
      </c>
      <c r="M37" s="9" t="str">
        <f t="shared" si="3"/>
        <v/>
      </c>
      <c r="N37" s="8" t="str">
        <f t="shared" si="6"/>
        <v/>
      </c>
      <c r="O37" s="8" t="str">
        <f t="shared" si="7"/>
        <v/>
      </c>
      <c r="P37" s="8" t="str">
        <f t="shared" si="8"/>
        <v/>
      </c>
      <c r="Q37" s="8" t="str">
        <f t="shared" si="9"/>
        <v/>
      </c>
      <c r="R37" s="8" t="str">
        <f t="shared" si="10"/>
        <v/>
      </c>
    </row>
    <row r="38" spans="2:18">
      <c r="B38" s="15" t="str">
        <f>IF(C38="","",D38&amp;":"&amp;COUNTIF(D$24:D38,D38))</f>
        <v/>
      </c>
      <c r="C38" s="19"/>
      <c r="D38" s="19"/>
      <c r="E38" s="19"/>
      <c r="F38" s="16" t="str">
        <f t="shared" si="4"/>
        <v/>
      </c>
      <c r="G38" s="16" t="str">
        <f t="shared" si="0"/>
        <v/>
      </c>
      <c r="H38" s="5">
        <f t="shared" si="5"/>
        <v>0</v>
      </c>
      <c r="I38" s="5">
        <v>15</v>
      </c>
      <c r="J38" s="10" t="str">
        <f t="shared" si="1"/>
        <v/>
      </c>
      <c r="K38" s="1" t="str">
        <f t="shared" si="2"/>
        <v/>
      </c>
      <c r="L38" s="5" t="str">
        <f>IF(C38="","",K38&amp;":"&amp;COUNTIF(K$24:K38,K38))</f>
        <v/>
      </c>
      <c r="M38" s="9" t="str">
        <f t="shared" si="3"/>
        <v/>
      </c>
      <c r="N38" s="8" t="str">
        <f t="shared" si="6"/>
        <v/>
      </c>
      <c r="O38" s="8" t="str">
        <f t="shared" si="7"/>
        <v/>
      </c>
      <c r="P38" s="8" t="str">
        <f t="shared" si="8"/>
        <v/>
      </c>
      <c r="Q38" s="8" t="str">
        <f t="shared" si="9"/>
        <v/>
      </c>
      <c r="R38" s="8" t="str">
        <f t="shared" si="10"/>
        <v/>
      </c>
    </row>
    <row r="39" spans="2:18">
      <c r="B39" s="15" t="str">
        <f>IF(C39="","",D39&amp;":"&amp;COUNTIF(D$24:D39,D39))</f>
        <v/>
      </c>
      <c r="C39" s="19"/>
      <c r="D39" s="19"/>
      <c r="E39" s="19"/>
      <c r="F39" s="16" t="str">
        <f t="shared" si="4"/>
        <v/>
      </c>
      <c r="G39" s="16" t="str">
        <f t="shared" si="0"/>
        <v/>
      </c>
      <c r="H39" s="5">
        <f t="shared" si="5"/>
        <v>0</v>
      </c>
      <c r="I39" s="5">
        <v>16</v>
      </c>
      <c r="J39" s="10" t="str">
        <f t="shared" si="1"/>
        <v/>
      </c>
      <c r="K39" s="1" t="str">
        <f t="shared" si="2"/>
        <v/>
      </c>
      <c r="L39" s="5" t="str">
        <f>IF(C39="","",K39&amp;":"&amp;COUNTIF(K$24:K39,K39))</f>
        <v/>
      </c>
      <c r="M39" s="9" t="str">
        <f t="shared" si="3"/>
        <v/>
      </c>
      <c r="N39" s="8" t="str">
        <f t="shared" si="6"/>
        <v/>
      </c>
      <c r="O39" s="8" t="str">
        <f t="shared" si="7"/>
        <v/>
      </c>
      <c r="P39" s="8" t="str">
        <f t="shared" si="8"/>
        <v/>
      </c>
      <c r="Q39" s="8" t="str">
        <f t="shared" si="9"/>
        <v/>
      </c>
      <c r="R39" s="8" t="str">
        <f t="shared" si="10"/>
        <v/>
      </c>
    </row>
    <row r="40" spans="2:18">
      <c r="B40" s="15" t="str">
        <f>IF(C40="","",D40&amp;":"&amp;COUNTIF(D$24:D40,D40))</f>
        <v/>
      </c>
      <c r="C40" s="19"/>
      <c r="D40" s="19"/>
      <c r="E40" s="19"/>
      <c r="F40" s="16" t="str">
        <f t="shared" si="4"/>
        <v/>
      </c>
      <c r="G40" s="16" t="str">
        <f t="shared" si="0"/>
        <v/>
      </c>
      <c r="H40" s="5">
        <f t="shared" si="5"/>
        <v>0</v>
      </c>
      <c r="I40" s="5">
        <v>17</v>
      </c>
      <c r="J40" s="10" t="str">
        <f t="shared" si="1"/>
        <v/>
      </c>
      <c r="K40" s="1" t="str">
        <f t="shared" si="2"/>
        <v/>
      </c>
      <c r="L40" s="5" t="str">
        <f>IF(C40="","",K40&amp;":"&amp;COUNTIF(K$24:K40,K40))</f>
        <v/>
      </c>
      <c r="M40" s="9" t="str">
        <f t="shared" si="3"/>
        <v/>
      </c>
      <c r="N40" s="8" t="str">
        <f t="shared" si="6"/>
        <v/>
      </c>
      <c r="O40" s="8" t="str">
        <f t="shared" si="7"/>
        <v/>
      </c>
      <c r="P40" s="8" t="str">
        <f t="shared" si="8"/>
        <v/>
      </c>
      <c r="Q40" s="8" t="str">
        <f t="shared" si="9"/>
        <v/>
      </c>
      <c r="R40" s="8" t="str">
        <f t="shared" si="10"/>
        <v/>
      </c>
    </row>
    <row r="41" spans="2:18">
      <c r="B41" s="15" t="str">
        <f>IF(C41="","",D41&amp;":"&amp;COUNTIF(D$24:D41,D41))</f>
        <v/>
      </c>
      <c r="C41" s="19"/>
      <c r="D41" s="19"/>
      <c r="E41" s="19"/>
      <c r="F41" s="16" t="str">
        <f t="shared" si="4"/>
        <v/>
      </c>
      <c r="G41" s="16" t="str">
        <f t="shared" si="0"/>
        <v/>
      </c>
      <c r="H41" s="5">
        <f t="shared" si="5"/>
        <v>0</v>
      </c>
      <c r="I41" s="5">
        <v>18</v>
      </c>
      <c r="J41" s="10" t="str">
        <f t="shared" si="1"/>
        <v/>
      </c>
      <c r="K41" s="1" t="str">
        <f t="shared" si="2"/>
        <v/>
      </c>
      <c r="L41" s="5" t="str">
        <f>IF(C41="","",K41&amp;":"&amp;COUNTIF(K$24:K41,K41))</f>
        <v/>
      </c>
      <c r="M41" s="9" t="str">
        <f t="shared" si="3"/>
        <v/>
      </c>
      <c r="N41" s="8" t="str">
        <f t="shared" si="6"/>
        <v/>
      </c>
      <c r="O41" s="8" t="str">
        <f t="shared" si="7"/>
        <v/>
      </c>
      <c r="P41" s="8" t="str">
        <f t="shared" si="8"/>
        <v/>
      </c>
      <c r="Q41" s="8" t="str">
        <f t="shared" si="9"/>
        <v/>
      </c>
      <c r="R41" s="8" t="str">
        <f t="shared" si="10"/>
        <v/>
      </c>
    </row>
    <row r="42" spans="2:18">
      <c r="B42" s="15" t="str">
        <f>IF(C42="","",D42&amp;":"&amp;COUNTIF(D$24:D42,D42))</f>
        <v/>
      </c>
      <c r="C42" s="19"/>
      <c r="D42" s="19"/>
      <c r="E42" s="19"/>
      <c r="F42" s="16" t="str">
        <f t="shared" si="4"/>
        <v/>
      </c>
      <c r="G42" s="16" t="str">
        <f t="shared" si="0"/>
        <v/>
      </c>
      <c r="H42" s="5">
        <f t="shared" si="5"/>
        <v>0</v>
      </c>
      <c r="I42" s="5">
        <v>19</v>
      </c>
      <c r="J42" s="10" t="str">
        <f t="shared" si="1"/>
        <v/>
      </c>
      <c r="K42" s="1" t="str">
        <f t="shared" si="2"/>
        <v/>
      </c>
      <c r="L42" s="5" t="str">
        <f>IF(C42="","",K42&amp;":"&amp;COUNTIF(K$24:K42,K42))</f>
        <v/>
      </c>
      <c r="M42" s="9" t="str">
        <f t="shared" si="3"/>
        <v/>
      </c>
      <c r="N42" s="8" t="str">
        <f t="shared" si="6"/>
        <v/>
      </c>
      <c r="O42" s="8" t="str">
        <f t="shared" si="7"/>
        <v/>
      </c>
      <c r="P42" s="8" t="str">
        <f t="shared" si="8"/>
        <v/>
      </c>
      <c r="Q42" s="8" t="str">
        <f t="shared" si="9"/>
        <v/>
      </c>
      <c r="R42" s="8" t="str">
        <f t="shared" si="10"/>
        <v/>
      </c>
    </row>
    <row r="43" spans="2:18">
      <c r="B43" s="15" t="str">
        <f>IF(C43="","",D43&amp;":"&amp;COUNTIF(D$24:D43,D43))</f>
        <v/>
      </c>
      <c r="C43" s="19"/>
      <c r="D43" s="19"/>
      <c r="E43" s="19"/>
      <c r="F43" s="16" t="str">
        <f t="shared" si="4"/>
        <v/>
      </c>
      <c r="G43" s="16" t="str">
        <f t="shared" si="0"/>
        <v/>
      </c>
      <c r="H43" s="5">
        <f t="shared" si="5"/>
        <v>0</v>
      </c>
      <c r="I43" s="5">
        <v>20</v>
      </c>
      <c r="J43" s="10" t="str">
        <f t="shared" si="1"/>
        <v/>
      </c>
      <c r="K43" s="1" t="str">
        <f t="shared" si="2"/>
        <v/>
      </c>
      <c r="L43" s="5" t="str">
        <f>IF(C43="","",K43&amp;":"&amp;COUNTIF(K$24:K43,K43))</f>
        <v/>
      </c>
      <c r="M43" s="9" t="str">
        <f t="shared" si="3"/>
        <v/>
      </c>
      <c r="N43" s="8" t="str">
        <f t="shared" si="6"/>
        <v/>
      </c>
      <c r="O43" s="8" t="str">
        <f t="shared" si="7"/>
        <v/>
      </c>
      <c r="P43" s="8" t="str">
        <f t="shared" si="8"/>
        <v/>
      </c>
      <c r="Q43" s="8" t="str">
        <f t="shared" si="9"/>
        <v/>
      </c>
      <c r="R43" s="8" t="str">
        <f t="shared" si="10"/>
        <v/>
      </c>
    </row>
    <row r="44" spans="2:18">
      <c r="B44" s="15" t="str">
        <f>IF(C44="","",D44&amp;":"&amp;COUNTIF(D$24:D44,D44))</f>
        <v/>
      </c>
      <c r="C44" s="19"/>
      <c r="D44" s="19"/>
      <c r="E44" s="19"/>
      <c r="F44" s="16" t="str">
        <f t="shared" si="4"/>
        <v/>
      </c>
      <c r="G44" s="16" t="str">
        <f t="shared" si="0"/>
        <v/>
      </c>
      <c r="H44" s="5">
        <f t="shared" si="5"/>
        <v>0</v>
      </c>
      <c r="I44" s="5">
        <v>21</v>
      </c>
      <c r="J44" s="10" t="str">
        <f t="shared" si="1"/>
        <v/>
      </c>
      <c r="K44" s="1" t="str">
        <f t="shared" si="2"/>
        <v/>
      </c>
      <c r="L44" s="5" t="str">
        <f>IF(C44="","",K44&amp;":"&amp;COUNTIF(K$24:K44,K44))</f>
        <v/>
      </c>
      <c r="M44" s="9" t="str">
        <f t="shared" si="3"/>
        <v/>
      </c>
      <c r="N44" s="8" t="str">
        <f t="shared" si="6"/>
        <v/>
      </c>
      <c r="O44" s="8" t="str">
        <f t="shared" si="7"/>
        <v/>
      </c>
      <c r="P44" s="8" t="str">
        <f t="shared" si="8"/>
        <v/>
      </c>
      <c r="Q44" s="8" t="str">
        <f t="shared" si="9"/>
        <v/>
      </c>
      <c r="R44" s="8" t="str">
        <f t="shared" si="10"/>
        <v/>
      </c>
    </row>
    <row r="45" spans="2:18">
      <c r="B45" s="15" t="str">
        <f>IF(C45="","",D45&amp;":"&amp;COUNTIF(D$24:D45,D45))</f>
        <v/>
      </c>
      <c r="C45" s="19"/>
      <c r="D45" s="19"/>
      <c r="E45" s="19"/>
      <c r="F45" s="16" t="str">
        <f t="shared" si="4"/>
        <v/>
      </c>
      <c r="G45" s="16" t="str">
        <f t="shared" si="0"/>
        <v/>
      </c>
      <c r="H45" s="5">
        <f t="shared" si="5"/>
        <v>0</v>
      </c>
      <c r="I45" s="5">
        <v>22</v>
      </c>
      <c r="J45" s="10" t="str">
        <f t="shared" si="1"/>
        <v/>
      </c>
      <c r="K45" s="1" t="str">
        <f t="shared" si="2"/>
        <v/>
      </c>
      <c r="L45" s="5" t="str">
        <f>IF(C45="","",K45&amp;":"&amp;COUNTIF(K$24:K45,K45))</f>
        <v/>
      </c>
      <c r="M45" s="9" t="str">
        <f t="shared" si="3"/>
        <v/>
      </c>
      <c r="N45" s="8" t="str">
        <f t="shared" si="6"/>
        <v/>
      </c>
      <c r="O45" s="8" t="str">
        <f t="shared" si="7"/>
        <v/>
      </c>
      <c r="P45" s="8" t="str">
        <f t="shared" si="8"/>
        <v/>
      </c>
      <c r="Q45" s="8" t="str">
        <f t="shared" si="9"/>
        <v/>
      </c>
      <c r="R45" s="8" t="str">
        <f t="shared" si="10"/>
        <v/>
      </c>
    </row>
    <row r="46" spans="2:18">
      <c r="B46" s="15" t="str">
        <f>IF(C46="","",D46&amp;":"&amp;COUNTIF(D$24:D46,D46))</f>
        <v/>
      </c>
      <c r="C46" s="19"/>
      <c r="D46" s="19"/>
      <c r="E46" s="19"/>
      <c r="F46" s="16" t="str">
        <f t="shared" si="4"/>
        <v/>
      </c>
      <c r="G46" s="16" t="str">
        <f t="shared" si="0"/>
        <v/>
      </c>
      <c r="H46" s="5">
        <f t="shared" si="5"/>
        <v>0</v>
      </c>
      <c r="I46" s="5">
        <v>23</v>
      </c>
      <c r="J46" s="10" t="str">
        <f t="shared" si="1"/>
        <v/>
      </c>
      <c r="K46" s="1" t="str">
        <f t="shared" si="2"/>
        <v/>
      </c>
      <c r="L46" s="5" t="str">
        <f>IF(C46="","",K46&amp;":"&amp;COUNTIF(K$24:K46,K46))</f>
        <v/>
      </c>
      <c r="M46" s="9" t="str">
        <f t="shared" si="3"/>
        <v/>
      </c>
      <c r="N46" s="8" t="str">
        <f t="shared" si="6"/>
        <v/>
      </c>
      <c r="O46" s="8" t="str">
        <f t="shared" si="7"/>
        <v/>
      </c>
      <c r="P46" s="8" t="str">
        <f t="shared" si="8"/>
        <v/>
      </c>
      <c r="Q46" s="8" t="str">
        <f t="shared" si="9"/>
        <v/>
      </c>
      <c r="R46" s="8" t="str">
        <f t="shared" si="10"/>
        <v/>
      </c>
    </row>
    <row r="47" spans="2:18">
      <c r="B47" s="15" t="str">
        <f>IF(C47="","",D47&amp;":"&amp;COUNTIF(D$24:D47,D47))</f>
        <v/>
      </c>
      <c r="C47" s="19"/>
      <c r="D47" s="19"/>
      <c r="E47" s="19"/>
      <c r="F47" s="16" t="str">
        <f t="shared" si="4"/>
        <v/>
      </c>
      <c r="G47" s="16" t="str">
        <f t="shared" si="0"/>
        <v/>
      </c>
      <c r="H47" s="5">
        <f t="shared" si="5"/>
        <v>0</v>
      </c>
      <c r="I47" s="5">
        <v>24</v>
      </c>
      <c r="J47" s="10" t="str">
        <f t="shared" si="1"/>
        <v/>
      </c>
      <c r="K47" s="1" t="str">
        <f t="shared" si="2"/>
        <v/>
      </c>
      <c r="L47" s="5" t="str">
        <f>IF(C47="","",K47&amp;":"&amp;COUNTIF(K$24:K47,K47))</f>
        <v/>
      </c>
      <c r="M47" s="9" t="str">
        <f t="shared" si="3"/>
        <v/>
      </c>
      <c r="N47" s="8" t="str">
        <f t="shared" si="6"/>
        <v/>
      </c>
      <c r="O47" s="8" t="str">
        <f t="shared" si="7"/>
        <v/>
      </c>
      <c r="P47" s="8" t="str">
        <f t="shared" si="8"/>
        <v/>
      </c>
      <c r="Q47" s="8" t="str">
        <f t="shared" si="9"/>
        <v/>
      </c>
      <c r="R47" s="8" t="str">
        <f t="shared" si="10"/>
        <v/>
      </c>
    </row>
    <row r="48" spans="2:18">
      <c r="B48" s="15" t="str">
        <f>IF(C48="","",D48&amp;":"&amp;COUNTIF(D$24:D48,D48))</f>
        <v/>
      </c>
      <c r="C48" s="19"/>
      <c r="D48" s="19"/>
      <c r="E48" s="19"/>
      <c r="F48" s="16" t="str">
        <f t="shared" si="4"/>
        <v/>
      </c>
      <c r="G48" s="16" t="str">
        <f t="shared" si="0"/>
        <v/>
      </c>
      <c r="H48" s="5">
        <f t="shared" si="5"/>
        <v>0</v>
      </c>
      <c r="I48" s="5">
        <v>25</v>
      </c>
      <c r="J48" s="10" t="str">
        <f t="shared" si="1"/>
        <v/>
      </c>
      <c r="K48" s="1" t="str">
        <f t="shared" si="2"/>
        <v/>
      </c>
      <c r="L48" s="5" t="str">
        <f>IF(C48="","",K48&amp;":"&amp;COUNTIF(K$24:K48,K48))</f>
        <v/>
      </c>
      <c r="M48" s="9" t="str">
        <f t="shared" si="3"/>
        <v/>
      </c>
      <c r="N48" s="8" t="str">
        <f t="shared" si="6"/>
        <v/>
      </c>
      <c r="O48" s="8" t="str">
        <f t="shared" si="7"/>
        <v/>
      </c>
      <c r="P48" s="8" t="str">
        <f t="shared" si="8"/>
        <v/>
      </c>
      <c r="Q48" s="8" t="str">
        <f t="shared" si="9"/>
        <v/>
      </c>
      <c r="R48" s="8" t="str">
        <f t="shared" si="10"/>
        <v/>
      </c>
    </row>
    <row r="49" spans="2:18">
      <c r="B49" s="15" t="str">
        <f>IF(C49="","",D49&amp;":"&amp;COUNTIF(D$24:D49,D49))</f>
        <v/>
      </c>
      <c r="C49" s="19"/>
      <c r="D49" s="19"/>
      <c r="E49" s="19"/>
      <c r="F49" s="16" t="str">
        <f t="shared" si="4"/>
        <v/>
      </c>
      <c r="G49" s="16" t="str">
        <f t="shared" si="0"/>
        <v/>
      </c>
      <c r="H49" s="5">
        <f t="shared" si="5"/>
        <v>0</v>
      </c>
      <c r="I49" s="5">
        <v>26</v>
      </c>
      <c r="J49" s="10" t="str">
        <f t="shared" si="1"/>
        <v/>
      </c>
      <c r="K49" s="1" t="str">
        <f t="shared" si="2"/>
        <v/>
      </c>
      <c r="L49" s="5" t="str">
        <f>IF(C49="","",K49&amp;":"&amp;COUNTIF(K$24:K49,K49))</f>
        <v/>
      </c>
      <c r="M49" s="9" t="str">
        <f t="shared" si="3"/>
        <v/>
      </c>
      <c r="N49" s="8" t="str">
        <f t="shared" si="6"/>
        <v/>
      </c>
      <c r="O49" s="8" t="str">
        <f t="shared" si="7"/>
        <v/>
      </c>
      <c r="P49" s="8" t="str">
        <f t="shared" si="8"/>
        <v/>
      </c>
      <c r="Q49" s="8" t="str">
        <f t="shared" si="9"/>
        <v/>
      </c>
      <c r="R49" s="8" t="str">
        <f t="shared" si="10"/>
        <v/>
      </c>
    </row>
    <row r="50" spans="2:18">
      <c r="B50" s="15" t="str">
        <f>IF(C50="","",D50&amp;":"&amp;COUNTIF(D$24:D50,D50))</f>
        <v/>
      </c>
      <c r="C50" s="19"/>
      <c r="D50" s="19"/>
      <c r="E50" s="19"/>
      <c r="F50" s="16" t="str">
        <f t="shared" si="4"/>
        <v/>
      </c>
      <c r="G50" s="16" t="str">
        <f t="shared" si="0"/>
        <v/>
      </c>
      <c r="H50" s="5">
        <f t="shared" si="5"/>
        <v>0</v>
      </c>
      <c r="I50" s="5">
        <v>27</v>
      </c>
      <c r="J50" s="10" t="str">
        <f t="shared" si="1"/>
        <v/>
      </c>
      <c r="K50" s="1" t="str">
        <f t="shared" si="2"/>
        <v/>
      </c>
      <c r="L50" s="5" t="str">
        <f>IF(C50="","",K50&amp;":"&amp;COUNTIF(K$24:K50,K50))</f>
        <v/>
      </c>
      <c r="M50" s="9" t="str">
        <f t="shared" si="3"/>
        <v/>
      </c>
      <c r="N50" s="8" t="str">
        <f t="shared" si="6"/>
        <v/>
      </c>
      <c r="O50" s="8" t="str">
        <f t="shared" si="7"/>
        <v/>
      </c>
      <c r="P50" s="8" t="str">
        <f t="shared" si="8"/>
        <v/>
      </c>
      <c r="Q50" s="8" t="str">
        <f t="shared" si="9"/>
        <v/>
      </c>
      <c r="R50" s="8" t="str">
        <f t="shared" si="10"/>
        <v/>
      </c>
    </row>
    <row r="51" spans="2:18">
      <c r="B51" s="15" t="str">
        <f>IF(C51="","",D51&amp;":"&amp;COUNTIF(D$24:D51,D51))</f>
        <v/>
      </c>
      <c r="C51" s="19"/>
      <c r="D51" s="19"/>
      <c r="E51" s="19"/>
      <c r="F51" s="16" t="str">
        <f t="shared" si="4"/>
        <v/>
      </c>
      <c r="G51" s="16" t="str">
        <f t="shared" si="0"/>
        <v/>
      </c>
      <c r="H51" s="5">
        <f t="shared" si="5"/>
        <v>0</v>
      </c>
      <c r="I51" s="5">
        <v>28</v>
      </c>
      <c r="J51" s="10" t="str">
        <f t="shared" si="1"/>
        <v/>
      </c>
      <c r="K51" s="1" t="str">
        <f t="shared" si="2"/>
        <v/>
      </c>
      <c r="L51" s="5" t="str">
        <f>IF(C51="","",K51&amp;":"&amp;COUNTIF(K$24:K51,K51))</f>
        <v/>
      </c>
      <c r="M51" s="9" t="str">
        <f t="shared" si="3"/>
        <v/>
      </c>
      <c r="N51" s="8" t="str">
        <f t="shared" si="6"/>
        <v/>
      </c>
      <c r="O51" s="8" t="str">
        <f t="shared" si="7"/>
        <v/>
      </c>
      <c r="P51" s="8" t="str">
        <f t="shared" si="8"/>
        <v/>
      </c>
      <c r="Q51" s="8" t="str">
        <f t="shared" si="9"/>
        <v/>
      </c>
      <c r="R51" s="8" t="str">
        <f t="shared" si="10"/>
        <v/>
      </c>
    </row>
    <row r="52" spans="2:18">
      <c r="B52" s="15" t="str">
        <f>IF(C52="","",D52&amp;":"&amp;COUNTIF(D$24:D52,D52))</f>
        <v/>
      </c>
      <c r="C52" s="19"/>
      <c r="D52" s="19"/>
      <c r="E52" s="19"/>
      <c r="F52" s="16" t="str">
        <f t="shared" si="4"/>
        <v/>
      </c>
      <c r="G52" s="16" t="str">
        <f t="shared" si="0"/>
        <v/>
      </c>
      <c r="H52" s="5">
        <f t="shared" si="5"/>
        <v>0</v>
      </c>
      <c r="I52" s="5">
        <v>29</v>
      </c>
      <c r="J52" s="10" t="str">
        <f t="shared" si="1"/>
        <v/>
      </c>
      <c r="K52" s="1" t="str">
        <f t="shared" si="2"/>
        <v/>
      </c>
      <c r="L52" s="5" t="str">
        <f>IF(C52="","",K52&amp;":"&amp;COUNTIF(K$24:K52,K52))</f>
        <v/>
      </c>
      <c r="M52" s="9" t="str">
        <f t="shared" si="3"/>
        <v/>
      </c>
      <c r="N52" s="8" t="str">
        <f t="shared" si="6"/>
        <v/>
      </c>
      <c r="O52" s="8" t="str">
        <f t="shared" si="7"/>
        <v/>
      </c>
      <c r="P52" s="8" t="str">
        <f t="shared" si="8"/>
        <v/>
      </c>
      <c r="Q52" s="8" t="str">
        <f t="shared" si="9"/>
        <v/>
      </c>
      <c r="R52" s="8" t="str">
        <f t="shared" si="10"/>
        <v/>
      </c>
    </row>
    <row r="53" spans="2:18">
      <c r="B53" s="15" t="str">
        <f>IF(C53="","",D53&amp;":"&amp;COUNTIF(D$24:D53,D53))</f>
        <v/>
      </c>
      <c r="C53" s="19"/>
      <c r="D53" s="19"/>
      <c r="E53" s="19"/>
      <c r="F53" s="16" t="str">
        <f t="shared" si="4"/>
        <v/>
      </c>
      <c r="G53" s="16" t="str">
        <f t="shared" si="0"/>
        <v/>
      </c>
      <c r="H53" s="5">
        <f t="shared" si="5"/>
        <v>0</v>
      </c>
      <c r="I53" s="5">
        <v>30</v>
      </c>
      <c r="J53" s="10" t="str">
        <f t="shared" si="1"/>
        <v/>
      </c>
      <c r="K53" s="1" t="str">
        <f t="shared" si="2"/>
        <v/>
      </c>
      <c r="L53" s="5" t="str">
        <f>IF(C53="","",K53&amp;":"&amp;COUNTIF(K$24:K53,K53))</f>
        <v/>
      </c>
      <c r="M53" s="9" t="str">
        <f t="shared" si="3"/>
        <v/>
      </c>
      <c r="N53" s="8" t="str">
        <f t="shared" si="6"/>
        <v/>
      </c>
      <c r="O53" s="8" t="str">
        <f t="shared" si="7"/>
        <v/>
      </c>
      <c r="P53" s="8" t="str">
        <f t="shared" si="8"/>
        <v/>
      </c>
      <c r="Q53" s="8" t="str">
        <f t="shared" si="9"/>
        <v/>
      </c>
      <c r="R53" s="8" t="str">
        <f t="shared" si="10"/>
        <v/>
      </c>
    </row>
    <row r="54" spans="2:18">
      <c r="B54" s="15" t="str">
        <f>IF(C54="","",D54&amp;":"&amp;COUNTIF(D$24:D54,D54))</f>
        <v/>
      </c>
      <c r="C54" s="19"/>
      <c r="D54" s="19"/>
      <c r="E54" s="19"/>
      <c r="F54" s="16" t="str">
        <f t="shared" si="4"/>
        <v/>
      </c>
      <c r="G54" s="16" t="str">
        <f t="shared" si="0"/>
        <v/>
      </c>
      <c r="H54" s="5">
        <f t="shared" si="5"/>
        <v>0</v>
      </c>
      <c r="I54" s="5">
        <v>31</v>
      </c>
      <c r="J54" s="10" t="str">
        <f t="shared" si="1"/>
        <v/>
      </c>
      <c r="K54" s="1" t="str">
        <f t="shared" si="2"/>
        <v/>
      </c>
      <c r="L54" s="5" t="str">
        <f>IF(C54="","",K54&amp;":"&amp;COUNTIF(K$24:K54,K54))</f>
        <v/>
      </c>
      <c r="M54" s="9" t="str">
        <f t="shared" si="3"/>
        <v/>
      </c>
      <c r="N54" s="8" t="str">
        <f t="shared" si="6"/>
        <v/>
      </c>
      <c r="O54" s="8" t="str">
        <f t="shared" si="7"/>
        <v/>
      </c>
      <c r="P54" s="8" t="str">
        <f t="shared" si="8"/>
        <v/>
      </c>
      <c r="Q54" s="8" t="str">
        <f t="shared" si="9"/>
        <v/>
      </c>
      <c r="R54" s="8" t="str">
        <f t="shared" si="10"/>
        <v/>
      </c>
    </row>
    <row r="55" spans="2:18">
      <c r="B55" s="15" t="str">
        <f>IF(C55="","",D55&amp;":"&amp;COUNTIF(D$24:D55,D55))</f>
        <v/>
      </c>
      <c r="C55" s="19"/>
      <c r="D55" s="19"/>
      <c r="E55" s="19"/>
      <c r="F55" s="16" t="str">
        <f t="shared" si="4"/>
        <v/>
      </c>
      <c r="G55" s="16" t="str">
        <f t="shared" si="0"/>
        <v/>
      </c>
      <c r="H55" s="5">
        <f t="shared" si="5"/>
        <v>0</v>
      </c>
      <c r="I55" s="5">
        <v>32</v>
      </c>
      <c r="J55" s="10" t="str">
        <f t="shared" si="1"/>
        <v/>
      </c>
      <c r="K55" s="1" t="str">
        <f t="shared" si="2"/>
        <v/>
      </c>
      <c r="L55" s="5" t="str">
        <f>IF(C55="","",K55&amp;":"&amp;COUNTIF(K$24:K55,K55))</f>
        <v/>
      </c>
      <c r="M55" s="9" t="str">
        <f t="shared" si="3"/>
        <v/>
      </c>
      <c r="N55" s="8" t="str">
        <f t="shared" si="6"/>
        <v/>
      </c>
      <c r="O55" s="8" t="str">
        <f t="shared" si="7"/>
        <v/>
      </c>
      <c r="P55" s="8" t="str">
        <f t="shared" si="8"/>
        <v/>
      </c>
      <c r="Q55" s="8" t="str">
        <f t="shared" si="9"/>
        <v/>
      </c>
      <c r="R55" s="8" t="str">
        <f t="shared" si="10"/>
        <v/>
      </c>
    </row>
    <row r="56" spans="2:18">
      <c r="B56" s="15" t="str">
        <f>IF(C56="","",D56&amp;":"&amp;COUNTIF(D$24:D56,D56))</f>
        <v/>
      </c>
      <c r="C56" s="19"/>
      <c r="D56" s="19"/>
      <c r="E56" s="19"/>
      <c r="F56" s="16" t="str">
        <f t="shared" si="4"/>
        <v/>
      </c>
      <c r="G56" s="16" t="str">
        <f t="shared" ref="G56:G87" si="11">IF(C56="","",(AVERAGE(rate)))</f>
        <v/>
      </c>
      <c r="H56" s="5">
        <f t="shared" si="5"/>
        <v>0</v>
      </c>
      <c r="I56" s="5">
        <v>33</v>
      </c>
      <c r="J56" s="10" t="str">
        <f t="shared" ref="J56:J87" si="12">IF(C56="","",VLOOKUP(L56,table,2,FALSE))</f>
        <v/>
      </c>
      <c r="K56" s="1" t="str">
        <f t="shared" ref="K56:K87" si="13">IF(C56="","",SMALL(counts,I56))</f>
        <v/>
      </c>
      <c r="L56" s="5" t="str">
        <f>IF(C56="","",K56&amp;":"&amp;COUNTIF(K$24:K56,K56))</f>
        <v/>
      </c>
      <c r="M56" s="9" t="str">
        <f t="shared" ref="M56:M87" si="14">IF(C56="","",VLOOKUP(L56,table,5,FALSE))</f>
        <v/>
      </c>
      <c r="N56" s="8" t="str">
        <f t="shared" si="6"/>
        <v/>
      </c>
      <c r="O56" s="8" t="str">
        <f t="shared" si="7"/>
        <v/>
      </c>
      <c r="P56" s="8" t="str">
        <f t="shared" si="8"/>
        <v/>
      </c>
      <c r="Q56" s="8" t="str">
        <f t="shared" si="9"/>
        <v/>
      </c>
      <c r="R56" s="8" t="str">
        <f t="shared" si="10"/>
        <v/>
      </c>
    </row>
    <row r="57" spans="2:18">
      <c r="B57" s="15" t="str">
        <f>IF(C57="","",D57&amp;":"&amp;COUNTIF(D$24:D57,D57))</f>
        <v/>
      </c>
      <c r="C57" s="19"/>
      <c r="D57" s="19"/>
      <c r="E57" s="19"/>
      <c r="F57" s="16" t="str">
        <f t="shared" si="4"/>
        <v/>
      </c>
      <c r="G57" s="16" t="str">
        <f t="shared" si="11"/>
        <v/>
      </c>
      <c r="H57" s="5">
        <f t="shared" si="5"/>
        <v>0</v>
      </c>
      <c r="I57" s="5">
        <v>34</v>
      </c>
      <c r="J57" s="10" t="str">
        <f t="shared" si="12"/>
        <v/>
      </c>
      <c r="K57" s="1" t="str">
        <f t="shared" si="13"/>
        <v/>
      </c>
      <c r="L57" s="5" t="str">
        <f>IF(C57="","",K57&amp;":"&amp;COUNTIF(K$24:K57,K57))</f>
        <v/>
      </c>
      <c r="M57" s="9" t="str">
        <f t="shared" si="14"/>
        <v/>
      </c>
      <c r="N57" s="8" t="str">
        <f t="shared" si="6"/>
        <v/>
      </c>
      <c r="O57" s="8" t="str">
        <f t="shared" si="7"/>
        <v/>
      </c>
      <c r="P57" s="8" t="str">
        <f t="shared" si="8"/>
        <v/>
      </c>
      <c r="Q57" s="8" t="str">
        <f t="shared" si="9"/>
        <v/>
      </c>
      <c r="R57" s="8" t="str">
        <f t="shared" si="10"/>
        <v/>
      </c>
    </row>
    <row r="58" spans="2:18">
      <c r="B58" s="15" t="str">
        <f>IF(C58="","",D58&amp;":"&amp;COUNTIF(D$24:D58,D58))</f>
        <v/>
      </c>
      <c r="C58" s="19"/>
      <c r="D58" s="19"/>
      <c r="E58" s="19"/>
      <c r="F58" s="16" t="str">
        <f t="shared" si="4"/>
        <v/>
      </c>
      <c r="G58" s="16" t="str">
        <f t="shared" si="11"/>
        <v/>
      </c>
      <c r="H58" s="5">
        <f t="shared" si="5"/>
        <v>0</v>
      </c>
      <c r="I58" s="5">
        <v>35</v>
      </c>
      <c r="J58" s="10" t="str">
        <f t="shared" si="12"/>
        <v/>
      </c>
      <c r="K58" s="1" t="str">
        <f t="shared" si="13"/>
        <v/>
      </c>
      <c r="L58" s="5" t="str">
        <f>IF(C58="","",K58&amp;":"&amp;COUNTIF(K$24:K58,K58))</f>
        <v/>
      </c>
      <c r="M58" s="9" t="str">
        <f t="shared" si="14"/>
        <v/>
      </c>
      <c r="N58" s="8" t="str">
        <f t="shared" si="6"/>
        <v/>
      </c>
      <c r="O58" s="8" t="str">
        <f t="shared" si="7"/>
        <v/>
      </c>
      <c r="P58" s="8" t="str">
        <f t="shared" si="8"/>
        <v/>
      </c>
      <c r="Q58" s="8" t="str">
        <f t="shared" si="9"/>
        <v/>
      </c>
      <c r="R58" s="8" t="str">
        <f t="shared" si="10"/>
        <v/>
      </c>
    </row>
    <row r="59" spans="2:18">
      <c r="B59" s="15" t="str">
        <f>IF(C59="","",D59&amp;":"&amp;COUNTIF(D$24:D59,D59))</f>
        <v/>
      </c>
      <c r="C59" s="19"/>
      <c r="D59" s="19"/>
      <c r="E59" s="19"/>
      <c r="F59" s="16" t="str">
        <f t="shared" si="4"/>
        <v/>
      </c>
      <c r="G59" s="16" t="str">
        <f t="shared" si="11"/>
        <v/>
      </c>
      <c r="H59" s="5">
        <f t="shared" si="5"/>
        <v>0</v>
      </c>
      <c r="I59" s="5">
        <v>36</v>
      </c>
      <c r="J59" s="10" t="str">
        <f t="shared" si="12"/>
        <v/>
      </c>
      <c r="K59" s="1" t="str">
        <f t="shared" si="13"/>
        <v/>
      </c>
      <c r="L59" s="5" t="str">
        <f>IF(C59="","",K59&amp;":"&amp;COUNTIF(K$24:K59,K59))</f>
        <v/>
      </c>
      <c r="M59" s="9" t="str">
        <f t="shared" si="14"/>
        <v/>
      </c>
      <c r="N59" s="8" t="str">
        <f t="shared" si="6"/>
        <v/>
      </c>
      <c r="O59" s="8" t="str">
        <f t="shared" si="7"/>
        <v/>
      </c>
      <c r="P59" s="8" t="str">
        <f t="shared" si="8"/>
        <v/>
      </c>
      <c r="Q59" s="8" t="str">
        <f t="shared" si="9"/>
        <v/>
      </c>
      <c r="R59" s="8" t="str">
        <f t="shared" si="10"/>
        <v/>
      </c>
    </row>
    <row r="60" spans="2:18">
      <c r="B60" s="15" t="str">
        <f>IF(C60="","",D60&amp;":"&amp;COUNTIF(D$24:D60,D60))</f>
        <v/>
      </c>
      <c r="C60" s="19"/>
      <c r="D60" s="19"/>
      <c r="E60" s="19"/>
      <c r="F60" s="16" t="str">
        <f t="shared" si="4"/>
        <v/>
      </c>
      <c r="G60" s="16" t="str">
        <f t="shared" si="11"/>
        <v/>
      </c>
      <c r="H60" s="5">
        <f t="shared" si="5"/>
        <v>0</v>
      </c>
      <c r="I60" s="5">
        <v>37</v>
      </c>
      <c r="J60" s="10" t="str">
        <f t="shared" si="12"/>
        <v/>
      </c>
      <c r="K60" s="1" t="str">
        <f t="shared" si="13"/>
        <v/>
      </c>
      <c r="L60" s="5" t="str">
        <f>IF(C60="","",K60&amp;":"&amp;COUNTIF(K$24:K60,K60))</f>
        <v/>
      </c>
      <c r="M60" s="9" t="str">
        <f t="shared" si="14"/>
        <v/>
      </c>
      <c r="N60" s="8" t="str">
        <f t="shared" si="6"/>
        <v/>
      </c>
      <c r="O60" s="8" t="str">
        <f t="shared" si="7"/>
        <v/>
      </c>
      <c r="P60" s="8" t="str">
        <f t="shared" si="8"/>
        <v/>
      </c>
      <c r="Q60" s="8" t="str">
        <f t="shared" si="9"/>
        <v/>
      </c>
      <c r="R60" s="8" t="str">
        <f t="shared" si="10"/>
        <v/>
      </c>
    </row>
    <row r="61" spans="2:18">
      <c r="B61" s="15" t="str">
        <f>IF(C61="","",D61&amp;":"&amp;COUNTIF(D$24:D61,D61))</f>
        <v/>
      </c>
      <c r="C61" s="19"/>
      <c r="D61" s="19"/>
      <c r="E61" s="19"/>
      <c r="F61" s="16" t="str">
        <f t="shared" si="4"/>
        <v/>
      </c>
      <c r="G61" s="16" t="str">
        <f t="shared" si="11"/>
        <v/>
      </c>
      <c r="H61" s="5">
        <f t="shared" si="5"/>
        <v>0</v>
      </c>
      <c r="I61" s="5">
        <v>38</v>
      </c>
      <c r="J61" s="10" t="str">
        <f t="shared" si="12"/>
        <v/>
      </c>
      <c r="K61" s="1" t="str">
        <f t="shared" si="13"/>
        <v/>
      </c>
      <c r="L61" s="5" t="str">
        <f>IF(C61="","",K61&amp;":"&amp;COUNTIF(K$24:K61,K61))</f>
        <v/>
      </c>
      <c r="M61" s="9" t="str">
        <f t="shared" si="14"/>
        <v/>
      </c>
      <c r="N61" s="8" t="str">
        <f t="shared" si="6"/>
        <v/>
      </c>
      <c r="O61" s="8" t="str">
        <f t="shared" si="7"/>
        <v/>
      </c>
      <c r="P61" s="8" t="str">
        <f t="shared" si="8"/>
        <v/>
      </c>
      <c r="Q61" s="8" t="str">
        <f t="shared" si="9"/>
        <v/>
      </c>
      <c r="R61" s="8" t="str">
        <f t="shared" si="10"/>
        <v/>
      </c>
    </row>
    <row r="62" spans="2:18">
      <c r="B62" s="15" t="str">
        <f>IF(C62="","",D62&amp;":"&amp;COUNTIF(D$24:D62,D62))</f>
        <v/>
      </c>
      <c r="C62" s="19"/>
      <c r="D62" s="19"/>
      <c r="E62" s="19"/>
      <c r="F62" s="16" t="str">
        <f t="shared" si="4"/>
        <v/>
      </c>
      <c r="G62" s="16" t="str">
        <f t="shared" si="11"/>
        <v/>
      </c>
      <c r="H62" s="5">
        <f t="shared" si="5"/>
        <v>0</v>
      </c>
      <c r="I62" s="5">
        <v>39</v>
      </c>
      <c r="J62" s="10" t="str">
        <f t="shared" si="12"/>
        <v/>
      </c>
      <c r="K62" s="1" t="str">
        <f t="shared" si="13"/>
        <v/>
      </c>
      <c r="L62" s="5" t="str">
        <f>IF(C62="","",K62&amp;":"&amp;COUNTIF(K$24:K62,K62))</f>
        <v/>
      </c>
      <c r="M62" s="9" t="str">
        <f t="shared" si="14"/>
        <v/>
      </c>
      <c r="N62" s="8" t="str">
        <f t="shared" si="6"/>
        <v/>
      </c>
      <c r="O62" s="8" t="str">
        <f t="shared" si="7"/>
        <v/>
      </c>
      <c r="P62" s="8" t="str">
        <f t="shared" si="8"/>
        <v/>
      </c>
      <c r="Q62" s="8" t="str">
        <f t="shared" si="9"/>
        <v/>
      </c>
      <c r="R62" s="8" t="str">
        <f t="shared" si="10"/>
        <v/>
      </c>
    </row>
    <row r="63" spans="2:18">
      <c r="B63" s="15" t="str">
        <f>IF(C63="","",D63&amp;":"&amp;COUNTIF(D$24:D63,D63))</f>
        <v/>
      </c>
      <c r="C63" s="19"/>
      <c r="D63" s="19"/>
      <c r="E63" s="19"/>
      <c r="F63" s="16" t="str">
        <f t="shared" si="4"/>
        <v/>
      </c>
      <c r="G63" s="16" t="str">
        <f t="shared" si="11"/>
        <v/>
      </c>
      <c r="H63" s="5">
        <f t="shared" si="5"/>
        <v>0</v>
      </c>
      <c r="I63" s="5">
        <v>40</v>
      </c>
      <c r="J63" s="10" t="str">
        <f t="shared" si="12"/>
        <v/>
      </c>
      <c r="K63" s="1" t="str">
        <f t="shared" si="13"/>
        <v/>
      </c>
      <c r="L63" s="5" t="str">
        <f>IF(C63="","",K63&amp;":"&amp;COUNTIF(K$24:K63,K63))</f>
        <v/>
      </c>
      <c r="M63" s="9" t="str">
        <f t="shared" si="14"/>
        <v/>
      </c>
      <c r="N63" s="8" t="str">
        <f t="shared" si="6"/>
        <v/>
      </c>
      <c r="O63" s="8" t="str">
        <f t="shared" si="7"/>
        <v/>
      </c>
      <c r="P63" s="8" t="str">
        <f t="shared" si="8"/>
        <v/>
      </c>
      <c r="Q63" s="8" t="str">
        <f t="shared" si="9"/>
        <v/>
      </c>
      <c r="R63" s="8" t="str">
        <f t="shared" si="10"/>
        <v/>
      </c>
    </row>
    <row r="64" spans="2:18">
      <c r="B64" s="15" t="str">
        <f>IF(C64="","",D64&amp;":"&amp;COUNTIF(D$24:D64,D64))</f>
        <v/>
      </c>
      <c r="C64" s="19"/>
      <c r="D64" s="19"/>
      <c r="E64" s="19"/>
      <c r="F64" s="16" t="str">
        <f t="shared" si="4"/>
        <v/>
      </c>
      <c r="G64" s="16" t="str">
        <f t="shared" si="11"/>
        <v/>
      </c>
      <c r="H64" s="5">
        <f t="shared" si="5"/>
        <v>0</v>
      </c>
      <c r="I64" s="5">
        <v>41</v>
      </c>
      <c r="J64" s="10" t="str">
        <f t="shared" si="12"/>
        <v/>
      </c>
      <c r="K64" s="1" t="str">
        <f t="shared" si="13"/>
        <v/>
      </c>
      <c r="L64" s="5" t="str">
        <f>IF(C64="","",K64&amp;":"&amp;COUNTIF(K$24:K64,K64))</f>
        <v/>
      </c>
      <c r="M64" s="9" t="str">
        <f t="shared" si="14"/>
        <v/>
      </c>
      <c r="N64" s="8" t="str">
        <f t="shared" si="6"/>
        <v/>
      </c>
      <c r="O64" s="8" t="str">
        <f t="shared" si="7"/>
        <v/>
      </c>
      <c r="P64" s="8" t="str">
        <f t="shared" si="8"/>
        <v/>
      </c>
      <c r="Q64" s="8" t="str">
        <f t="shared" si="9"/>
        <v/>
      </c>
      <c r="R64" s="8" t="str">
        <f t="shared" si="10"/>
        <v/>
      </c>
    </row>
    <row r="65" spans="2:18">
      <c r="B65" s="15" t="str">
        <f>IF(C65="","",D65&amp;":"&amp;COUNTIF(D$24:D65,D65))</f>
        <v/>
      </c>
      <c r="C65" s="19"/>
      <c r="D65" s="19"/>
      <c r="E65" s="19"/>
      <c r="F65" s="16" t="str">
        <f t="shared" si="4"/>
        <v/>
      </c>
      <c r="G65" s="16" t="str">
        <f t="shared" si="11"/>
        <v/>
      </c>
      <c r="H65" s="5">
        <f t="shared" si="5"/>
        <v>0</v>
      </c>
      <c r="I65" s="5">
        <v>42</v>
      </c>
      <c r="J65" s="10" t="str">
        <f t="shared" si="12"/>
        <v/>
      </c>
      <c r="K65" s="1" t="str">
        <f t="shared" si="13"/>
        <v/>
      </c>
      <c r="L65" s="5" t="str">
        <f>IF(C65="","",K65&amp;":"&amp;COUNTIF(K$24:K65,K65))</f>
        <v/>
      </c>
      <c r="M65" s="9" t="str">
        <f t="shared" si="14"/>
        <v/>
      </c>
      <c r="N65" s="8" t="str">
        <f t="shared" si="6"/>
        <v/>
      </c>
      <c r="O65" s="8" t="str">
        <f t="shared" si="7"/>
        <v/>
      </c>
      <c r="P65" s="8" t="str">
        <f t="shared" si="8"/>
        <v/>
      </c>
      <c r="Q65" s="8" t="str">
        <f t="shared" si="9"/>
        <v/>
      </c>
      <c r="R65" s="8" t="str">
        <f t="shared" si="10"/>
        <v/>
      </c>
    </row>
    <row r="66" spans="2:18">
      <c r="B66" s="15" t="str">
        <f>IF(C66="","",D66&amp;":"&amp;COUNTIF(D$24:D66,D66))</f>
        <v/>
      </c>
      <c r="C66" s="19"/>
      <c r="D66" s="19"/>
      <c r="E66" s="19"/>
      <c r="F66" s="16" t="str">
        <f t="shared" si="4"/>
        <v/>
      </c>
      <c r="G66" s="16" t="str">
        <f t="shared" si="11"/>
        <v/>
      </c>
      <c r="H66" s="5">
        <f t="shared" si="5"/>
        <v>0</v>
      </c>
      <c r="I66" s="5">
        <v>43</v>
      </c>
      <c r="J66" s="10" t="str">
        <f t="shared" si="12"/>
        <v/>
      </c>
      <c r="K66" s="1" t="str">
        <f t="shared" si="13"/>
        <v/>
      </c>
      <c r="L66" s="5" t="str">
        <f>IF(C66="","",K66&amp;":"&amp;COUNTIF(K$24:K66,K66))</f>
        <v/>
      </c>
      <c r="M66" s="9" t="str">
        <f t="shared" si="14"/>
        <v/>
      </c>
      <c r="N66" s="8" t="str">
        <f t="shared" si="6"/>
        <v/>
      </c>
      <c r="O66" s="8" t="str">
        <f t="shared" si="7"/>
        <v/>
      </c>
      <c r="P66" s="8" t="str">
        <f t="shared" si="8"/>
        <v/>
      </c>
      <c r="Q66" s="8" t="str">
        <f t="shared" si="9"/>
        <v/>
      </c>
      <c r="R66" s="8" t="str">
        <f t="shared" si="10"/>
        <v/>
      </c>
    </row>
    <row r="67" spans="2:18">
      <c r="B67" s="15" t="str">
        <f>IF(C67="","",D67&amp;":"&amp;COUNTIF(D$24:D67,D67))</f>
        <v/>
      </c>
      <c r="C67" s="19"/>
      <c r="D67" s="19"/>
      <c r="E67" s="19"/>
      <c r="F67" s="16" t="str">
        <f t="shared" si="4"/>
        <v/>
      </c>
      <c r="G67" s="16" t="str">
        <f t="shared" si="11"/>
        <v/>
      </c>
      <c r="H67" s="5">
        <f t="shared" si="5"/>
        <v>0</v>
      </c>
      <c r="I67" s="5">
        <v>44</v>
      </c>
      <c r="J67" s="10" t="str">
        <f t="shared" si="12"/>
        <v/>
      </c>
      <c r="K67" s="1" t="str">
        <f t="shared" si="13"/>
        <v/>
      </c>
      <c r="L67" s="5" t="str">
        <f>IF(C67="","",K67&amp;":"&amp;COUNTIF(K$24:K67,K67))</f>
        <v/>
      </c>
      <c r="M67" s="9" t="str">
        <f t="shared" si="14"/>
        <v/>
      </c>
      <c r="N67" s="8" t="str">
        <f t="shared" si="6"/>
        <v/>
      </c>
      <c r="O67" s="8" t="str">
        <f t="shared" si="7"/>
        <v/>
      </c>
      <c r="P67" s="8" t="str">
        <f t="shared" si="8"/>
        <v/>
      </c>
      <c r="Q67" s="8" t="str">
        <f t="shared" si="9"/>
        <v/>
      </c>
      <c r="R67" s="8" t="str">
        <f t="shared" si="10"/>
        <v/>
      </c>
    </row>
    <row r="68" spans="2:18">
      <c r="B68" s="15" t="str">
        <f>IF(C68="","",D68&amp;":"&amp;COUNTIF(D$24:D68,D68))</f>
        <v/>
      </c>
      <c r="C68" s="19"/>
      <c r="D68" s="19"/>
      <c r="E68" s="19"/>
      <c r="F68" s="16" t="str">
        <f t="shared" si="4"/>
        <v/>
      </c>
      <c r="G68" s="16" t="str">
        <f t="shared" si="11"/>
        <v/>
      </c>
      <c r="H68" s="5">
        <f t="shared" si="5"/>
        <v>0</v>
      </c>
      <c r="I68" s="5">
        <v>45</v>
      </c>
      <c r="J68" s="10" t="str">
        <f t="shared" si="12"/>
        <v/>
      </c>
      <c r="K68" s="1" t="str">
        <f t="shared" si="13"/>
        <v/>
      </c>
      <c r="L68" s="5" t="str">
        <f>IF(C68="","",K68&amp;":"&amp;COUNTIF(K$24:K68,K68))</f>
        <v/>
      </c>
      <c r="M68" s="9" t="str">
        <f t="shared" si="14"/>
        <v/>
      </c>
      <c r="N68" s="8" t="str">
        <f t="shared" si="6"/>
        <v/>
      </c>
      <c r="O68" s="8" t="str">
        <f t="shared" si="7"/>
        <v/>
      </c>
      <c r="P68" s="8" t="str">
        <f t="shared" si="8"/>
        <v/>
      </c>
      <c r="Q68" s="8" t="str">
        <f t="shared" si="9"/>
        <v/>
      </c>
      <c r="R68" s="8" t="str">
        <f t="shared" si="10"/>
        <v/>
      </c>
    </row>
    <row r="69" spans="2:18">
      <c r="B69" s="15" t="str">
        <f>IF(C69="","",D69&amp;":"&amp;COUNTIF(D$24:D69,D69))</f>
        <v/>
      </c>
      <c r="C69" s="19"/>
      <c r="D69" s="19"/>
      <c r="E69" s="19"/>
      <c r="F69" s="16" t="str">
        <f t="shared" si="4"/>
        <v/>
      </c>
      <c r="G69" s="16" t="str">
        <f t="shared" si="11"/>
        <v/>
      </c>
      <c r="H69" s="5">
        <f t="shared" si="5"/>
        <v>0</v>
      </c>
      <c r="I69" s="5">
        <v>46</v>
      </c>
      <c r="J69" s="10" t="str">
        <f t="shared" si="12"/>
        <v/>
      </c>
      <c r="K69" s="1" t="str">
        <f t="shared" si="13"/>
        <v/>
      </c>
      <c r="L69" s="5" t="str">
        <f>IF(C69="","",K69&amp;":"&amp;COUNTIF(K$24:K69,K69))</f>
        <v/>
      </c>
      <c r="M69" s="9" t="str">
        <f t="shared" si="14"/>
        <v/>
      </c>
      <c r="N69" s="8" t="str">
        <f t="shared" si="6"/>
        <v/>
      </c>
      <c r="O69" s="8" t="str">
        <f t="shared" si="7"/>
        <v/>
      </c>
      <c r="P69" s="8" t="str">
        <f t="shared" si="8"/>
        <v/>
      </c>
      <c r="Q69" s="8" t="str">
        <f t="shared" si="9"/>
        <v/>
      </c>
      <c r="R69" s="8" t="str">
        <f t="shared" si="10"/>
        <v/>
      </c>
    </row>
    <row r="70" spans="2:18">
      <c r="B70" s="15" t="str">
        <f>IF(C70="","",D70&amp;":"&amp;COUNTIF(D$24:D70,D70))</f>
        <v/>
      </c>
      <c r="C70" s="19"/>
      <c r="D70" s="19"/>
      <c r="E70" s="19"/>
      <c r="F70" s="16" t="str">
        <f t="shared" si="4"/>
        <v/>
      </c>
      <c r="G70" s="16" t="str">
        <f t="shared" si="11"/>
        <v/>
      </c>
      <c r="H70" s="5">
        <f t="shared" si="5"/>
        <v>0</v>
      </c>
      <c r="I70" s="5">
        <v>47</v>
      </c>
      <c r="J70" s="10" t="str">
        <f t="shared" si="12"/>
        <v/>
      </c>
      <c r="K70" s="1" t="str">
        <f t="shared" si="13"/>
        <v/>
      </c>
      <c r="L70" s="5" t="str">
        <f>IF(C70="","",K70&amp;":"&amp;COUNTIF(K$24:K70,K70))</f>
        <v/>
      </c>
      <c r="M70" s="9" t="str">
        <f t="shared" si="14"/>
        <v/>
      </c>
      <c r="N70" s="8" t="str">
        <f t="shared" si="6"/>
        <v/>
      </c>
      <c r="O70" s="8" t="str">
        <f t="shared" si="7"/>
        <v/>
      </c>
      <c r="P70" s="8" t="str">
        <f t="shared" si="8"/>
        <v/>
      </c>
      <c r="Q70" s="8" t="str">
        <f t="shared" si="9"/>
        <v/>
      </c>
      <c r="R70" s="8" t="str">
        <f t="shared" si="10"/>
        <v/>
      </c>
    </row>
    <row r="71" spans="2:18">
      <c r="B71" s="15" t="str">
        <f>IF(C71="","",D71&amp;":"&amp;COUNTIF(D$24:D71,D71))</f>
        <v/>
      </c>
      <c r="C71" s="19"/>
      <c r="D71" s="19"/>
      <c r="E71" s="19"/>
      <c r="F71" s="16" t="str">
        <f t="shared" si="4"/>
        <v/>
      </c>
      <c r="G71" s="16" t="str">
        <f t="shared" si="11"/>
        <v/>
      </c>
      <c r="H71" s="5">
        <f t="shared" si="5"/>
        <v>0</v>
      </c>
      <c r="I71" s="5">
        <v>48</v>
      </c>
      <c r="J71" s="10" t="str">
        <f t="shared" si="12"/>
        <v/>
      </c>
      <c r="K71" s="1" t="str">
        <f t="shared" si="13"/>
        <v/>
      </c>
      <c r="L71" s="5" t="str">
        <f>IF(C71="","",K71&amp;":"&amp;COUNTIF(K$24:K71,K71))</f>
        <v/>
      </c>
      <c r="M71" s="9" t="str">
        <f t="shared" si="14"/>
        <v/>
      </c>
      <c r="N71" s="8" t="str">
        <f t="shared" si="6"/>
        <v/>
      </c>
      <c r="O71" s="8" t="str">
        <f t="shared" si="7"/>
        <v/>
      </c>
      <c r="P71" s="8" t="str">
        <f t="shared" si="8"/>
        <v/>
      </c>
      <c r="Q71" s="8" t="str">
        <f t="shared" si="9"/>
        <v/>
      </c>
      <c r="R71" s="8" t="str">
        <f t="shared" si="10"/>
        <v/>
      </c>
    </row>
    <row r="72" spans="2:18">
      <c r="B72" s="15" t="str">
        <f>IF(C72="","",D72&amp;":"&amp;COUNTIF(D$24:D72,D72))</f>
        <v/>
      </c>
      <c r="C72" s="19"/>
      <c r="D72" s="19"/>
      <c r="E72" s="19"/>
      <c r="F72" s="16" t="str">
        <f t="shared" si="4"/>
        <v/>
      </c>
      <c r="G72" s="16" t="str">
        <f t="shared" si="11"/>
        <v/>
      </c>
      <c r="H72" s="5">
        <f t="shared" si="5"/>
        <v>0</v>
      </c>
      <c r="I72" s="5">
        <v>49</v>
      </c>
      <c r="J72" s="10" t="str">
        <f t="shared" si="12"/>
        <v/>
      </c>
      <c r="K72" s="1" t="str">
        <f t="shared" si="13"/>
        <v/>
      </c>
      <c r="L72" s="5" t="str">
        <f>IF(C72="","",K72&amp;":"&amp;COUNTIF(K$24:K72,K72))</f>
        <v/>
      </c>
      <c r="M72" s="9" t="str">
        <f t="shared" si="14"/>
        <v/>
      </c>
      <c r="N72" s="8" t="str">
        <f t="shared" si="6"/>
        <v/>
      </c>
      <c r="O72" s="8" t="str">
        <f t="shared" si="7"/>
        <v/>
      </c>
      <c r="P72" s="8" t="str">
        <f t="shared" si="8"/>
        <v/>
      </c>
      <c r="Q72" s="8" t="str">
        <f t="shared" si="9"/>
        <v/>
      </c>
      <c r="R72" s="8" t="str">
        <f t="shared" si="10"/>
        <v/>
      </c>
    </row>
    <row r="73" spans="2:18">
      <c r="B73" s="15" t="str">
        <f>IF(C73="","",D73&amp;":"&amp;COUNTIF(D$24:D73,D73))</f>
        <v/>
      </c>
      <c r="C73" s="19"/>
      <c r="D73" s="19"/>
      <c r="E73" s="19"/>
      <c r="F73" s="16" t="str">
        <f t="shared" si="4"/>
        <v/>
      </c>
      <c r="G73" s="16" t="str">
        <f t="shared" si="11"/>
        <v/>
      </c>
      <c r="H73" s="5">
        <f t="shared" si="5"/>
        <v>0</v>
      </c>
      <c r="I73" s="5">
        <v>50</v>
      </c>
      <c r="J73" s="10" t="str">
        <f t="shared" si="12"/>
        <v/>
      </c>
      <c r="K73" s="1" t="str">
        <f t="shared" si="13"/>
        <v/>
      </c>
      <c r="L73" s="5" t="str">
        <f>IF(C73="","",K73&amp;":"&amp;COUNTIF(K$24:K73,K73))</f>
        <v/>
      </c>
      <c r="M73" s="9" t="str">
        <f t="shared" si="14"/>
        <v/>
      </c>
      <c r="N73" s="8" t="str">
        <f t="shared" si="6"/>
        <v/>
      </c>
      <c r="O73" s="8" t="str">
        <f t="shared" si="7"/>
        <v/>
      </c>
      <c r="P73" s="8" t="str">
        <f t="shared" si="8"/>
        <v/>
      </c>
      <c r="Q73" s="8" t="str">
        <f t="shared" si="9"/>
        <v/>
      </c>
      <c r="R73" s="8" t="str">
        <f t="shared" si="10"/>
        <v/>
      </c>
    </row>
    <row r="74" spans="2:18">
      <c r="B74" s="15" t="str">
        <f>IF(C74="","",D74&amp;":"&amp;COUNTIF(D$24:D74,D74))</f>
        <v/>
      </c>
      <c r="C74" s="19"/>
      <c r="D74" s="19"/>
      <c r="E74" s="19"/>
      <c r="F74" s="16" t="str">
        <f t="shared" si="4"/>
        <v/>
      </c>
      <c r="G74" s="16" t="str">
        <f t="shared" si="11"/>
        <v/>
      </c>
      <c r="H74" s="5">
        <f t="shared" si="5"/>
        <v>0</v>
      </c>
      <c r="I74" s="5">
        <v>51</v>
      </c>
      <c r="J74" s="10" t="str">
        <f t="shared" si="12"/>
        <v/>
      </c>
      <c r="K74" s="1" t="str">
        <f t="shared" si="13"/>
        <v/>
      </c>
      <c r="L74" s="5" t="str">
        <f>IF(C74="","",K74&amp;":"&amp;COUNTIF(K$24:K74,K74))</f>
        <v/>
      </c>
      <c r="M74" s="9" t="str">
        <f t="shared" si="14"/>
        <v/>
      </c>
      <c r="N74" s="8" t="str">
        <f t="shared" si="6"/>
        <v/>
      </c>
      <c r="O74" s="8" t="str">
        <f t="shared" si="7"/>
        <v/>
      </c>
      <c r="P74" s="8" t="str">
        <f t="shared" si="8"/>
        <v/>
      </c>
      <c r="Q74" s="8" t="str">
        <f t="shared" si="9"/>
        <v/>
      </c>
      <c r="R74" s="8" t="str">
        <f t="shared" si="10"/>
        <v/>
      </c>
    </row>
    <row r="75" spans="2:18">
      <c r="B75" s="15" t="str">
        <f>IF(C75="","",D75&amp;":"&amp;COUNTIF(D$24:D75,D75))</f>
        <v/>
      </c>
      <c r="C75" s="19"/>
      <c r="D75" s="19"/>
      <c r="E75" s="19"/>
      <c r="F75" s="16" t="str">
        <f t="shared" si="4"/>
        <v/>
      </c>
      <c r="G75" s="16" t="str">
        <f t="shared" si="11"/>
        <v/>
      </c>
      <c r="H75" s="5">
        <f t="shared" si="5"/>
        <v>0</v>
      </c>
      <c r="I75" s="5">
        <v>52</v>
      </c>
      <c r="J75" s="10" t="str">
        <f t="shared" si="12"/>
        <v/>
      </c>
      <c r="K75" s="1" t="str">
        <f t="shared" si="13"/>
        <v/>
      </c>
      <c r="L75" s="5" t="str">
        <f>IF(C75="","",K75&amp;":"&amp;COUNTIF(K$24:K75,K75))</f>
        <v/>
      </c>
      <c r="M75" s="9" t="str">
        <f t="shared" si="14"/>
        <v/>
      </c>
      <c r="N75" s="8" t="str">
        <f t="shared" si="6"/>
        <v/>
      </c>
      <c r="O75" s="8" t="str">
        <f t="shared" si="7"/>
        <v/>
      </c>
      <c r="P75" s="8" t="str">
        <f t="shared" si="8"/>
        <v/>
      </c>
      <c r="Q75" s="8" t="str">
        <f t="shared" si="9"/>
        <v/>
      </c>
      <c r="R75" s="8" t="str">
        <f t="shared" si="10"/>
        <v/>
      </c>
    </row>
    <row r="76" spans="2:18">
      <c r="B76" s="15" t="str">
        <f>IF(C76="","",D76&amp;":"&amp;COUNTIF(D$24:D76,D76))</f>
        <v/>
      </c>
      <c r="C76" s="19"/>
      <c r="D76" s="19"/>
      <c r="E76" s="19"/>
      <c r="F76" s="16" t="str">
        <f t="shared" si="4"/>
        <v/>
      </c>
      <c r="G76" s="16" t="str">
        <f t="shared" si="11"/>
        <v/>
      </c>
      <c r="H76" s="5">
        <f t="shared" si="5"/>
        <v>0</v>
      </c>
      <c r="I76" s="5">
        <v>53</v>
      </c>
      <c r="J76" s="10" t="str">
        <f t="shared" si="12"/>
        <v/>
      </c>
      <c r="K76" s="1" t="str">
        <f t="shared" si="13"/>
        <v/>
      </c>
      <c r="L76" s="5" t="str">
        <f>IF(C76="","",K76&amp;":"&amp;COUNTIF(K$24:K76,K76))</f>
        <v/>
      </c>
      <c r="M76" s="9" t="str">
        <f t="shared" si="14"/>
        <v/>
      </c>
      <c r="N76" s="8" t="str">
        <f t="shared" si="6"/>
        <v/>
      </c>
      <c r="O76" s="8" t="str">
        <f t="shared" si="7"/>
        <v/>
      </c>
      <c r="P76" s="8" t="str">
        <f t="shared" si="8"/>
        <v/>
      </c>
      <c r="Q76" s="8" t="str">
        <f t="shared" si="9"/>
        <v/>
      </c>
      <c r="R76" s="8" t="str">
        <f t="shared" si="10"/>
        <v/>
      </c>
    </row>
    <row r="77" spans="2:18">
      <c r="B77" s="15" t="str">
        <f>IF(C77="","",D77&amp;":"&amp;COUNTIF(D$24:D77,D77))</f>
        <v/>
      </c>
      <c r="C77" s="19"/>
      <c r="D77" s="19"/>
      <c r="E77" s="19"/>
      <c r="F77" s="16" t="str">
        <f t="shared" si="4"/>
        <v/>
      </c>
      <c r="G77" s="16" t="str">
        <f t="shared" si="11"/>
        <v/>
      </c>
      <c r="H77" s="5">
        <f t="shared" si="5"/>
        <v>0</v>
      </c>
      <c r="I77" s="5">
        <v>54</v>
      </c>
      <c r="J77" s="10" t="str">
        <f t="shared" si="12"/>
        <v/>
      </c>
      <c r="K77" s="1" t="str">
        <f t="shared" si="13"/>
        <v/>
      </c>
      <c r="L77" s="5" t="str">
        <f>IF(C77="","",K77&amp;":"&amp;COUNTIF(K$24:K77,K77))</f>
        <v/>
      </c>
      <c r="M77" s="9" t="str">
        <f t="shared" si="14"/>
        <v/>
      </c>
      <c r="N77" s="8" t="str">
        <f t="shared" si="6"/>
        <v/>
      </c>
      <c r="O77" s="8" t="str">
        <f t="shared" si="7"/>
        <v/>
      </c>
      <c r="P77" s="8" t="str">
        <f t="shared" si="8"/>
        <v/>
      </c>
      <c r="Q77" s="8" t="str">
        <f t="shared" si="9"/>
        <v/>
      </c>
      <c r="R77" s="8" t="str">
        <f t="shared" si="10"/>
        <v/>
      </c>
    </row>
    <row r="78" spans="2:18">
      <c r="B78" s="15" t="str">
        <f>IF(C78="","",D78&amp;":"&amp;COUNTIF(D$24:D78,D78))</f>
        <v/>
      </c>
      <c r="C78" s="19"/>
      <c r="D78" s="19"/>
      <c r="E78" s="19"/>
      <c r="F78" s="16" t="str">
        <f t="shared" si="4"/>
        <v/>
      </c>
      <c r="G78" s="16" t="str">
        <f t="shared" si="11"/>
        <v/>
      </c>
      <c r="H78" s="5">
        <f t="shared" si="5"/>
        <v>0</v>
      </c>
      <c r="I78" s="5">
        <v>55</v>
      </c>
      <c r="J78" s="10" t="str">
        <f t="shared" si="12"/>
        <v/>
      </c>
      <c r="K78" s="1" t="str">
        <f t="shared" si="13"/>
        <v/>
      </c>
      <c r="L78" s="5" t="str">
        <f>IF(C78="","",K78&amp;":"&amp;COUNTIF(K$24:K78,K78))</f>
        <v/>
      </c>
      <c r="M78" s="9" t="str">
        <f t="shared" si="14"/>
        <v/>
      </c>
      <c r="N78" s="8" t="str">
        <f t="shared" si="6"/>
        <v/>
      </c>
      <c r="O78" s="8" t="str">
        <f t="shared" si="7"/>
        <v/>
      </c>
      <c r="P78" s="8" t="str">
        <f t="shared" si="8"/>
        <v/>
      </c>
      <c r="Q78" s="8" t="str">
        <f t="shared" si="9"/>
        <v/>
      </c>
      <c r="R78" s="8" t="str">
        <f t="shared" si="10"/>
        <v/>
      </c>
    </row>
    <row r="79" spans="2:18">
      <c r="B79" s="15" t="str">
        <f>IF(C79="","",D79&amp;":"&amp;COUNTIF(D$24:D79,D79))</f>
        <v/>
      </c>
      <c r="C79" s="19"/>
      <c r="D79" s="19"/>
      <c r="E79" s="19"/>
      <c r="F79" s="16" t="str">
        <f t="shared" si="4"/>
        <v/>
      </c>
      <c r="G79" s="16" t="str">
        <f t="shared" si="11"/>
        <v/>
      </c>
      <c r="H79" s="5">
        <f t="shared" si="5"/>
        <v>0</v>
      </c>
      <c r="I79" s="5">
        <v>56</v>
      </c>
      <c r="J79" s="10" t="str">
        <f t="shared" si="12"/>
        <v/>
      </c>
      <c r="K79" s="1" t="str">
        <f t="shared" si="13"/>
        <v/>
      </c>
      <c r="L79" s="5" t="str">
        <f>IF(C79="","",K79&amp;":"&amp;COUNTIF(K$24:K79,K79))</f>
        <v/>
      </c>
      <c r="M79" s="9" t="str">
        <f t="shared" si="14"/>
        <v/>
      </c>
      <c r="N79" s="8" t="str">
        <f t="shared" si="6"/>
        <v/>
      </c>
      <c r="O79" s="8" t="str">
        <f t="shared" si="7"/>
        <v/>
      </c>
      <c r="P79" s="8" t="str">
        <f t="shared" si="8"/>
        <v/>
      </c>
      <c r="Q79" s="8" t="str">
        <f t="shared" si="9"/>
        <v/>
      </c>
      <c r="R79" s="8" t="str">
        <f t="shared" si="10"/>
        <v/>
      </c>
    </row>
    <row r="80" spans="2:18">
      <c r="B80" s="15" t="str">
        <f>IF(C80="","",D80&amp;":"&amp;COUNTIF(D$24:D80,D80))</f>
        <v/>
      </c>
      <c r="C80" s="19"/>
      <c r="D80" s="19"/>
      <c r="E80" s="19"/>
      <c r="F80" s="16" t="str">
        <f t="shared" si="4"/>
        <v/>
      </c>
      <c r="G80" s="16" t="str">
        <f t="shared" si="11"/>
        <v/>
      </c>
      <c r="H80" s="5">
        <f t="shared" si="5"/>
        <v>0</v>
      </c>
      <c r="I80" s="5">
        <v>57</v>
      </c>
      <c r="J80" s="10" t="str">
        <f t="shared" si="12"/>
        <v/>
      </c>
      <c r="K80" s="1" t="str">
        <f t="shared" si="13"/>
        <v/>
      </c>
      <c r="L80" s="5" t="str">
        <f>IF(C80="","",K80&amp;":"&amp;COUNTIF(K$24:K80,K80))</f>
        <v/>
      </c>
      <c r="M80" s="9" t="str">
        <f t="shared" si="14"/>
        <v/>
      </c>
      <c r="N80" s="8" t="str">
        <f t="shared" si="6"/>
        <v/>
      </c>
      <c r="O80" s="8" t="str">
        <f t="shared" si="7"/>
        <v/>
      </c>
      <c r="P80" s="8" t="str">
        <f t="shared" si="8"/>
        <v/>
      </c>
      <c r="Q80" s="8" t="str">
        <f t="shared" si="9"/>
        <v/>
      </c>
      <c r="R80" s="8" t="str">
        <f t="shared" si="10"/>
        <v/>
      </c>
    </row>
    <row r="81" spans="2:18">
      <c r="B81" s="15" t="str">
        <f>IF(C81="","",D81&amp;":"&amp;COUNTIF(D$24:D81,D81))</f>
        <v/>
      </c>
      <c r="C81" s="19"/>
      <c r="D81" s="19"/>
      <c r="E81" s="19"/>
      <c r="F81" s="16" t="str">
        <f t="shared" si="4"/>
        <v/>
      </c>
      <c r="G81" s="16" t="str">
        <f t="shared" si="11"/>
        <v/>
      </c>
      <c r="H81" s="5">
        <f t="shared" si="5"/>
        <v>0</v>
      </c>
      <c r="I81" s="5">
        <v>58</v>
      </c>
      <c r="J81" s="10" t="str">
        <f t="shared" si="12"/>
        <v/>
      </c>
      <c r="K81" s="1" t="str">
        <f t="shared" si="13"/>
        <v/>
      </c>
      <c r="L81" s="5" t="str">
        <f>IF(C81="","",K81&amp;":"&amp;COUNTIF(K$24:K81,K81))</f>
        <v/>
      </c>
      <c r="M81" s="9" t="str">
        <f t="shared" si="14"/>
        <v/>
      </c>
      <c r="N81" s="8" t="str">
        <f t="shared" si="6"/>
        <v/>
      </c>
      <c r="O81" s="8" t="str">
        <f t="shared" si="7"/>
        <v/>
      </c>
      <c r="P81" s="8" t="str">
        <f t="shared" si="8"/>
        <v/>
      </c>
      <c r="Q81" s="8" t="str">
        <f t="shared" si="9"/>
        <v/>
      </c>
      <c r="R81" s="8" t="str">
        <f t="shared" si="10"/>
        <v/>
      </c>
    </row>
    <row r="82" spans="2:18">
      <c r="B82" s="15" t="str">
        <f>IF(C82="","",D82&amp;":"&amp;COUNTIF(D$24:D82,D82))</f>
        <v/>
      </c>
      <c r="C82" s="19"/>
      <c r="D82" s="19"/>
      <c r="E82" s="19"/>
      <c r="F82" s="16" t="str">
        <f t="shared" si="4"/>
        <v/>
      </c>
      <c r="G82" s="16" t="str">
        <f t="shared" si="11"/>
        <v/>
      </c>
      <c r="H82" s="5">
        <f t="shared" si="5"/>
        <v>0</v>
      </c>
      <c r="I82" s="5">
        <v>59</v>
      </c>
      <c r="J82" s="10" t="str">
        <f t="shared" si="12"/>
        <v/>
      </c>
      <c r="K82" s="1" t="str">
        <f t="shared" si="13"/>
        <v/>
      </c>
      <c r="L82" s="5" t="str">
        <f>IF(C82="","",K82&amp;":"&amp;COUNTIF(K$24:K82,K82))</f>
        <v/>
      </c>
      <c r="M82" s="9" t="str">
        <f t="shared" si="14"/>
        <v/>
      </c>
      <c r="N82" s="8" t="str">
        <f t="shared" si="6"/>
        <v/>
      </c>
      <c r="O82" s="8" t="str">
        <f t="shared" si="7"/>
        <v/>
      </c>
      <c r="P82" s="8" t="str">
        <f t="shared" si="8"/>
        <v/>
      </c>
      <c r="Q82" s="8" t="str">
        <f t="shared" si="9"/>
        <v/>
      </c>
      <c r="R82" s="8" t="str">
        <f t="shared" si="10"/>
        <v/>
      </c>
    </row>
    <row r="83" spans="2:18">
      <c r="B83" s="15" t="str">
        <f>IF(C83="","",D83&amp;":"&amp;COUNTIF(D$24:D83,D83))</f>
        <v/>
      </c>
      <c r="C83" s="19"/>
      <c r="D83" s="19"/>
      <c r="E83" s="19"/>
      <c r="F83" s="16" t="str">
        <f t="shared" si="4"/>
        <v/>
      </c>
      <c r="G83" s="16" t="str">
        <f t="shared" si="11"/>
        <v/>
      </c>
      <c r="H83" s="5">
        <f t="shared" si="5"/>
        <v>0</v>
      </c>
      <c r="I83" s="5">
        <v>60</v>
      </c>
      <c r="J83" s="10" t="str">
        <f t="shared" si="12"/>
        <v/>
      </c>
      <c r="K83" s="1" t="str">
        <f t="shared" si="13"/>
        <v/>
      </c>
      <c r="L83" s="5" t="str">
        <f>IF(C83="","",K83&amp;":"&amp;COUNTIF(K$24:K83,K83))</f>
        <v/>
      </c>
      <c r="M83" s="9" t="str">
        <f t="shared" si="14"/>
        <v/>
      </c>
      <c r="N83" s="8" t="str">
        <f t="shared" si="6"/>
        <v/>
      </c>
      <c r="O83" s="8" t="str">
        <f t="shared" si="7"/>
        <v/>
      </c>
      <c r="P83" s="8" t="str">
        <f t="shared" si="8"/>
        <v/>
      </c>
      <c r="Q83" s="8" t="str">
        <f t="shared" si="9"/>
        <v/>
      </c>
      <c r="R83" s="8" t="str">
        <f t="shared" si="10"/>
        <v/>
      </c>
    </row>
    <row r="84" spans="2:18">
      <c r="B84" s="15" t="str">
        <f>IF(C84="","",D84&amp;":"&amp;COUNTIF(D$24:D84,D84))</f>
        <v/>
      </c>
      <c r="C84" s="19"/>
      <c r="D84" s="19"/>
      <c r="E84" s="19"/>
      <c r="F84" s="16" t="str">
        <f t="shared" si="4"/>
        <v/>
      </c>
      <c r="G84" s="16" t="str">
        <f t="shared" si="11"/>
        <v/>
      </c>
      <c r="H84" s="5">
        <f t="shared" si="5"/>
        <v>0</v>
      </c>
      <c r="I84" s="5">
        <v>61</v>
      </c>
      <c r="J84" s="10" t="str">
        <f t="shared" si="12"/>
        <v/>
      </c>
      <c r="K84" s="1" t="str">
        <f t="shared" si="13"/>
        <v/>
      </c>
      <c r="L84" s="5" t="str">
        <f>IF(C84="","",K84&amp;":"&amp;COUNTIF(K$24:K84,K84))</f>
        <v/>
      </c>
      <c r="M84" s="9" t="str">
        <f t="shared" si="14"/>
        <v/>
      </c>
      <c r="N84" s="8" t="str">
        <f t="shared" si="6"/>
        <v/>
      </c>
      <c r="O84" s="8" t="str">
        <f t="shared" si="7"/>
        <v/>
      </c>
      <c r="P84" s="8" t="str">
        <f t="shared" si="8"/>
        <v/>
      </c>
      <c r="Q84" s="8" t="str">
        <f t="shared" si="9"/>
        <v/>
      </c>
      <c r="R84" s="8" t="str">
        <f t="shared" si="10"/>
        <v/>
      </c>
    </row>
    <row r="85" spans="2:18">
      <c r="B85" s="15" t="str">
        <f>IF(C85="","",D85&amp;":"&amp;COUNTIF(D$24:D85,D85))</f>
        <v/>
      </c>
      <c r="C85" s="19"/>
      <c r="D85" s="19"/>
      <c r="E85" s="19"/>
      <c r="F85" s="16" t="str">
        <f t="shared" si="4"/>
        <v/>
      </c>
      <c r="G85" s="16" t="str">
        <f t="shared" si="11"/>
        <v/>
      </c>
      <c r="H85" s="5">
        <f t="shared" si="5"/>
        <v>0</v>
      </c>
      <c r="I85" s="5">
        <v>62</v>
      </c>
      <c r="J85" s="10" t="str">
        <f t="shared" si="12"/>
        <v/>
      </c>
      <c r="K85" s="1" t="str">
        <f t="shared" si="13"/>
        <v/>
      </c>
      <c r="L85" s="5" t="str">
        <f>IF(C85="","",K85&amp;":"&amp;COUNTIF(K$24:K85,K85))</f>
        <v/>
      </c>
      <c r="M85" s="9" t="str">
        <f t="shared" si="14"/>
        <v/>
      </c>
      <c r="N85" s="8" t="str">
        <f t="shared" si="6"/>
        <v/>
      </c>
      <c r="O85" s="8" t="str">
        <f t="shared" si="7"/>
        <v/>
      </c>
      <c r="P85" s="8" t="str">
        <f t="shared" si="8"/>
        <v/>
      </c>
      <c r="Q85" s="8" t="str">
        <f t="shared" si="9"/>
        <v/>
      </c>
      <c r="R85" s="8" t="str">
        <f t="shared" si="10"/>
        <v/>
      </c>
    </row>
    <row r="86" spans="2:18">
      <c r="B86" s="15" t="str">
        <f>IF(C86="","",D86&amp;":"&amp;COUNTIF(D$24:D86,D86))</f>
        <v/>
      </c>
      <c r="C86" s="19"/>
      <c r="D86" s="19"/>
      <c r="E86" s="19"/>
      <c r="F86" s="16" t="str">
        <f t="shared" si="4"/>
        <v/>
      </c>
      <c r="G86" s="16" t="str">
        <f t="shared" si="11"/>
        <v/>
      </c>
      <c r="H86" s="5">
        <f t="shared" si="5"/>
        <v>0</v>
      </c>
      <c r="I86" s="5">
        <v>63</v>
      </c>
      <c r="J86" s="10" t="str">
        <f t="shared" si="12"/>
        <v/>
      </c>
      <c r="K86" s="1" t="str">
        <f t="shared" si="13"/>
        <v/>
      </c>
      <c r="L86" s="5" t="str">
        <f>IF(C86="","",K86&amp;":"&amp;COUNTIF(K$24:K86,K86))</f>
        <v/>
      </c>
      <c r="M86" s="9" t="str">
        <f t="shared" si="14"/>
        <v/>
      </c>
      <c r="N86" s="8" t="str">
        <f t="shared" si="6"/>
        <v/>
      </c>
      <c r="O86" s="8" t="str">
        <f t="shared" si="7"/>
        <v/>
      </c>
      <c r="P86" s="8" t="str">
        <f t="shared" si="8"/>
        <v/>
      </c>
      <c r="Q86" s="8" t="str">
        <f t="shared" si="9"/>
        <v/>
      </c>
      <c r="R86" s="8" t="str">
        <f t="shared" si="10"/>
        <v/>
      </c>
    </row>
    <row r="87" spans="2:18">
      <c r="B87" s="15" t="str">
        <f>IF(C87="","",D87&amp;":"&amp;COUNTIF(D$24:D87,D87))</f>
        <v/>
      </c>
      <c r="C87" s="19"/>
      <c r="D87" s="19"/>
      <c r="E87" s="19"/>
      <c r="F87" s="16" t="str">
        <f t="shared" si="4"/>
        <v/>
      </c>
      <c r="G87" s="16" t="str">
        <f t="shared" si="11"/>
        <v/>
      </c>
      <c r="H87" s="5">
        <f t="shared" si="5"/>
        <v>0</v>
      </c>
      <c r="I87" s="5">
        <v>64</v>
      </c>
      <c r="J87" s="10" t="str">
        <f t="shared" si="12"/>
        <v/>
      </c>
      <c r="K87" s="1" t="str">
        <f t="shared" si="13"/>
        <v/>
      </c>
      <c r="L87" s="5" t="str">
        <f>IF(C87="","",K87&amp;":"&amp;COUNTIF(K$24:K87,K87))</f>
        <v/>
      </c>
      <c r="M87" s="9" t="str">
        <f t="shared" si="14"/>
        <v/>
      </c>
      <c r="N87" s="8" t="str">
        <f t="shared" si="6"/>
        <v/>
      </c>
      <c r="O87" s="8" t="str">
        <f t="shared" si="7"/>
        <v/>
      </c>
      <c r="P87" s="8" t="str">
        <f t="shared" si="8"/>
        <v/>
      </c>
      <c r="Q87" s="8" t="str">
        <f t="shared" si="9"/>
        <v/>
      </c>
      <c r="R87" s="8" t="str">
        <f t="shared" si="10"/>
        <v/>
      </c>
    </row>
    <row r="88" spans="2:18">
      <c r="B88" s="15" t="str">
        <f>IF(C88="","",D88&amp;":"&amp;COUNTIF(D$24:D88,D88))</f>
        <v/>
      </c>
      <c r="C88" s="19"/>
      <c r="D88" s="19"/>
      <c r="E88" s="19"/>
      <c r="F88" s="16" t="str">
        <f t="shared" si="4"/>
        <v/>
      </c>
      <c r="G88" s="16" t="str">
        <f t="shared" ref="G88:G123" si="15">IF(C88="","",(AVERAGE(rate)))</f>
        <v/>
      </c>
      <c r="H88" s="5">
        <f t="shared" si="5"/>
        <v>0</v>
      </c>
      <c r="I88" s="5">
        <v>65</v>
      </c>
      <c r="J88" s="10" t="str">
        <f t="shared" ref="J88:J123" si="16">IF(C88="","",VLOOKUP(L88,table,2,FALSE))</f>
        <v/>
      </c>
      <c r="K88" s="1" t="str">
        <f t="shared" ref="K88:K123" si="17">IF(C88="","",SMALL(counts,I88))</f>
        <v/>
      </c>
      <c r="L88" s="5" t="str">
        <f>IF(C88="","",K88&amp;":"&amp;COUNTIF(K$24:K88,K88))</f>
        <v/>
      </c>
      <c r="M88" s="9" t="str">
        <f t="shared" ref="M88:M119" si="18">IF(C88="","",VLOOKUP(L88,table,5,FALSE))</f>
        <v/>
      </c>
      <c r="N88" s="8" t="str">
        <f t="shared" si="6"/>
        <v/>
      </c>
      <c r="O88" s="8" t="str">
        <f t="shared" si="7"/>
        <v/>
      </c>
      <c r="P88" s="8" t="str">
        <f t="shared" si="8"/>
        <v/>
      </c>
      <c r="Q88" s="8" t="str">
        <f t="shared" si="9"/>
        <v/>
      </c>
      <c r="R88" s="8" t="str">
        <f t="shared" si="10"/>
        <v/>
      </c>
    </row>
    <row r="89" spans="2:18">
      <c r="B89" s="15" t="str">
        <f>IF(C89="","",D89&amp;":"&amp;COUNTIF(D$24:D89,D89))</f>
        <v/>
      </c>
      <c r="C89" s="19"/>
      <c r="D89" s="19"/>
      <c r="E89" s="19"/>
      <c r="F89" s="16" t="str">
        <f t="shared" ref="F89:F123" si="19">IF(C89="","",(E89/D89))</f>
        <v/>
      </c>
      <c r="G89" s="16" t="str">
        <f t="shared" si="15"/>
        <v/>
      </c>
      <c r="H89" s="5">
        <f t="shared" ref="H89:H123" si="20">C89</f>
        <v>0</v>
      </c>
      <c r="I89" s="5">
        <v>66</v>
      </c>
      <c r="J89" s="10" t="str">
        <f t="shared" si="16"/>
        <v/>
      </c>
      <c r="K89" s="1" t="str">
        <f t="shared" si="17"/>
        <v/>
      </c>
      <c r="L89" s="5" t="str">
        <f>IF(C89="","",K89&amp;":"&amp;COUNTIF(K$24:K89,K89))</f>
        <v/>
      </c>
      <c r="M89" s="9" t="str">
        <f t="shared" si="18"/>
        <v/>
      </c>
      <c r="N89" s="8" t="str">
        <f t="shared" ref="N89:N123" si="21">IF(C89="","",(SQRT(G89*(1-G89)/K89)))</f>
        <v/>
      </c>
      <c r="O89" s="8" t="str">
        <f t="shared" ref="O89:O123" si="22">IF(C89="","",((1.96*N89)+G89))</f>
        <v/>
      </c>
      <c r="P89" s="8" t="str">
        <f t="shared" ref="P89:P123" si="23">IF(C89="","",(G89-(1.96*N89)))</f>
        <v/>
      </c>
      <c r="Q89" s="8" t="str">
        <f t="shared" ref="Q89:Q123" si="24">IF(C89="","",((3*N89)+G89))</f>
        <v/>
      </c>
      <c r="R89" s="8" t="str">
        <f t="shared" ref="R89:R123" si="25">IF(C89="","",(G89-(3*N89)))</f>
        <v/>
      </c>
    </row>
    <row r="90" spans="2:18">
      <c r="B90" s="15" t="str">
        <f>IF(C90="","",D90&amp;":"&amp;COUNTIF(D$24:D90,D90))</f>
        <v/>
      </c>
      <c r="C90" s="19"/>
      <c r="D90" s="19"/>
      <c r="E90" s="19"/>
      <c r="F90" s="16" t="str">
        <f t="shared" si="19"/>
        <v/>
      </c>
      <c r="G90" s="16" t="str">
        <f t="shared" si="15"/>
        <v/>
      </c>
      <c r="H90" s="5">
        <f t="shared" si="20"/>
        <v>0</v>
      </c>
      <c r="I90" s="5">
        <v>67</v>
      </c>
      <c r="J90" s="10" t="str">
        <f t="shared" si="16"/>
        <v/>
      </c>
      <c r="K90" s="1" t="str">
        <f t="shared" si="17"/>
        <v/>
      </c>
      <c r="L90" s="5" t="str">
        <f>IF(C90="","",K90&amp;":"&amp;COUNTIF(K$24:K90,K90))</f>
        <v/>
      </c>
      <c r="M90" s="9" t="str">
        <f t="shared" si="18"/>
        <v/>
      </c>
      <c r="N90" s="8" t="str">
        <f t="shared" si="21"/>
        <v/>
      </c>
      <c r="O90" s="8" t="str">
        <f t="shared" si="22"/>
        <v/>
      </c>
      <c r="P90" s="8" t="str">
        <f t="shared" si="23"/>
        <v/>
      </c>
      <c r="Q90" s="8" t="str">
        <f t="shared" si="24"/>
        <v/>
      </c>
      <c r="R90" s="8" t="str">
        <f t="shared" si="25"/>
        <v/>
      </c>
    </row>
    <row r="91" spans="2:18">
      <c r="B91" s="15" t="str">
        <f>IF(C91="","",D91&amp;":"&amp;COUNTIF(D$24:D91,D91))</f>
        <v/>
      </c>
      <c r="C91" s="19"/>
      <c r="D91" s="19"/>
      <c r="E91" s="19"/>
      <c r="F91" s="16" t="str">
        <f t="shared" si="19"/>
        <v/>
      </c>
      <c r="G91" s="16" t="str">
        <f t="shared" si="15"/>
        <v/>
      </c>
      <c r="H91" s="5">
        <f t="shared" si="20"/>
        <v>0</v>
      </c>
      <c r="I91" s="5">
        <v>68</v>
      </c>
      <c r="J91" s="10" t="str">
        <f t="shared" si="16"/>
        <v/>
      </c>
      <c r="K91" s="1" t="str">
        <f t="shared" si="17"/>
        <v/>
      </c>
      <c r="L91" s="5" t="str">
        <f>IF(C91="","",K91&amp;":"&amp;COUNTIF(K$24:K91,K91))</f>
        <v/>
      </c>
      <c r="M91" s="9" t="str">
        <f t="shared" si="18"/>
        <v/>
      </c>
      <c r="N91" s="8" t="str">
        <f t="shared" si="21"/>
        <v/>
      </c>
      <c r="O91" s="8" t="str">
        <f t="shared" si="22"/>
        <v/>
      </c>
      <c r="P91" s="8" t="str">
        <f t="shared" si="23"/>
        <v/>
      </c>
      <c r="Q91" s="8" t="str">
        <f t="shared" si="24"/>
        <v/>
      </c>
      <c r="R91" s="8" t="str">
        <f t="shared" si="25"/>
        <v/>
      </c>
    </row>
    <row r="92" spans="2:18">
      <c r="B92" s="15" t="str">
        <f>IF(C92="","",D92&amp;":"&amp;COUNTIF(D$24:D92,D92))</f>
        <v/>
      </c>
      <c r="C92" s="19"/>
      <c r="D92" s="19"/>
      <c r="E92" s="19"/>
      <c r="F92" s="16" t="str">
        <f t="shared" si="19"/>
        <v/>
      </c>
      <c r="G92" s="16" t="str">
        <f t="shared" si="15"/>
        <v/>
      </c>
      <c r="H92" s="5">
        <f t="shared" si="20"/>
        <v>0</v>
      </c>
      <c r="I92" s="5">
        <v>69</v>
      </c>
      <c r="J92" s="10" t="str">
        <f t="shared" si="16"/>
        <v/>
      </c>
      <c r="K92" s="1" t="str">
        <f t="shared" si="17"/>
        <v/>
      </c>
      <c r="L92" s="5" t="str">
        <f>IF(C92="","",K92&amp;":"&amp;COUNTIF(K$24:K92,K92))</f>
        <v/>
      </c>
      <c r="M92" s="9" t="str">
        <f t="shared" si="18"/>
        <v/>
      </c>
      <c r="N92" s="8" t="str">
        <f t="shared" si="21"/>
        <v/>
      </c>
      <c r="O92" s="8" t="str">
        <f t="shared" si="22"/>
        <v/>
      </c>
      <c r="P92" s="8" t="str">
        <f t="shared" si="23"/>
        <v/>
      </c>
      <c r="Q92" s="8" t="str">
        <f t="shared" si="24"/>
        <v/>
      </c>
      <c r="R92" s="8" t="str">
        <f t="shared" si="25"/>
        <v/>
      </c>
    </row>
    <row r="93" spans="2:18">
      <c r="B93" s="15" t="str">
        <f>IF(C93="","",D93&amp;":"&amp;COUNTIF(D$24:D93,D93))</f>
        <v/>
      </c>
      <c r="C93" s="19"/>
      <c r="D93" s="19"/>
      <c r="E93" s="19"/>
      <c r="F93" s="16" t="str">
        <f t="shared" si="19"/>
        <v/>
      </c>
      <c r="G93" s="16" t="str">
        <f t="shared" si="15"/>
        <v/>
      </c>
      <c r="H93" s="5">
        <f t="shared" si="20"/>
        <v>0</v>
      </c>
      <c r="I93" s="5">
        <v>70</v>
      </c>
      <c r="J93" s="10" t="str">
        <f t="shared" si="16"/>
        <v/>
      </c>
      <c r="K93" s="1" t="str">
        <f t="shared" si="17"/>
        <v/>
      </c>
      <c r="L93" s="5" t="str">
        <f>IF(C93="","",K93&amp;":"&amp;COUNTIF(K$24:K93,K93))</f>
        <v/>
      </c>
      <c r="M93" s="9" t="str">
        <f t="shared" si="18"/>
        <v/>
      </c>
      <c r="N93" s="8" t="str">
        <f t="shared" si="21"/>
        <v/>
      </c>
      <c r="O93" s="8" t="str">
        <f t="shared" si="22"/>
        <v/>
      </c>
      <c r="P93" s="8" t="str">
        <f t="shared" si="23"/>
        <v/>
      </c>
      <c r="Q93" s="8" t="str">
        <f t="shared" si="24"/>
        <v/>
      </c>
      <c r="R93" s="8" t="str">
        <f t="shared" si="25"/>
        <v/>
      </c>
    </row>
    <row r="94" spans="2:18">
      <c r="B94" s="15" t="str">
        <f>IF(C94="","",D94&amp;":"&amp;COUNTIF(D$24:D94,D94))</f>
        <v/>
      </c>
      <c r="C94" s="19"/>
      <c r="D94" s="19"/>
      <c r="E94" s="19"/>
      <c r="F94" s="16" t="str">
        <f t="shared" si="19"/>
        <v/>
      </c>
      <c r="G94" s="16" t="str">
        <f t="shared" si="15"/>
        <v/>
      </c>
      <c r="H94" s="5">
        <f t="shared" si="20"/>
        <v>0</v>
      </c>
      <c r="I94" s="5">
        <v>71</v>
      </c>
      <c r="J94" s="10" t="str">
        <f t="shared" si="16"/>
        <v/>
      </c>
      <c r="K94" s="1" t="str">
        <f t="shared" si="17"/>
        <v/>
      </c>
      <c r="L94" s="5" t="str">
        <f>IF(C94="","",K94&amp;":"&amp;COUNTIF(K$24:K94,K94))</f>
        <v/>
      </c>
      <c r="M94" s="9" t="str">
        <f t="shared" si="18"/>
        <v/>
      </c>
      <c r="N94" s="8" t="str">
        <f t="shared" si="21"/>
        <v/>
      </c>
      <c r="O94" s="8" t="str">
        <f t="shared" si="22"/>
        <v/>
      </c>
      <c r="P94" s="8" t="str">
        <f t="shared" si="23"/>
        <v/>
      </c>
      <c r="Q94" s="8" t="str">
        <f t="shared" si="24"/>
        <v/>
      </c>
      <c r="R94" s="8" t="str">
        <f t="shared" si="25"/>
        <v/>
      </c>
    </row>
    <row r="95" spans="2:18">
      <c r="B95" s="15" t="str">
        <f>IF(C95="","",D95&amp;":"&amp;COUNTIF(D$24:D95,D95))</f>
        <v/>
      </c>
      <c r="C95" s="19"/>
      <c r="D95" s="19"/>
      <c r="E95" s="19"/>
      <c r="F95" s="16" t="str">
        <f t="shared" si="19"/>
        <v/>
      </c>
      <c r="G95" s="16" t="str">
        <f t="shared" si="15"/>
        <v/>
      </c>
      <c r="H95" s="5">
        <f t="shared" si="20"/>
        <v>0</v>
      </c>
      <c r="I95" s="5">
        <v>72</v>
      </c>
      <c r="J95" s="10" t="str">
        <f t="shared" si="16"/>
        <v/>
      </c>
      <c r="K95" s="1" t="str">
        <f t="shared" si="17"/>
        <v/>
      </c>
      <c r="L95" s="5" t="str">
        <f>IF(C95="","",K95&amp;":"&amp;COUNTIF(K$24:K95,K95))</f>
        <v/>
      </c>
      <c r="M95" s="9" t="str">
        <f t="shared" si="18"/>
        <v/>
      </c>
      <c r="N95" s="8" t="str">
        <f t="shared" si="21"/>
        <v/>
      </c>
      <c r="O95" s="8" t="str">
        <f t="shared" si="22"/>
        <v/>
      </c>
      <c r="P95" s="8" t="str">
        <f t="shared" si="23"/>
        <v/>
      </c>
      <c r="Q95" s="8" t="str">
        <f t="shared" si="24"/>
        <v/>
      </c>
      <c r="R95" s="8" t="str">
        <f t="shared" si="25"/>
        <v/>
      </c>
    </row>
    <row r="96" spans="2:18">
      <c r="B96" s="15" t="str">
        <f>IF(C96="","",D96&amp;":"&amp;COUNTIF(D$24:D96,D96))</f>
        <v/>
      </c>
      <c r="C96" s="19"/>
      <c r="D96" s="19"/>
      <c r="E96" s="19"/>
      <c r="F96" s="16" t="str">
        <f t="shared" si="19"/>
        <v/>
      </c>
      <c r="G96" s="16" t="str">
        <f t="shared" si="15"/>
        <v/>
      </c>
      <c r="H96" s="5">
        <f t="shared" si="20"/>
        <v>0</v>
      </c>
      <c r="I96" s="5">
        <v>73</v>
      </c>
      <c r="J96" s="10" t="str">
        <f t="shared" si="16"/>
        <v/>
      </c>
      <c r="K96" s="1" t="str">
        <f t="shared" si="17"/>
        <v/>
      </c>
      <c r="L96" s="5" t="str">
        <f>IF(C96="","",K96&amp;":"&amp;COUNTIF(K$24:K96,K96))</f>
        <v/>
      </c>
      <c r="M96" s="9" t="str">
        <f t="shared" si="18"/>
        <v/>
      </c>
      <c r="N96" s="8" t="str">
        <f t="shared" si="21"/>
        <v/>
      </c>
      <c r="O96" s="8" t="str">
        <f t="shared" si="22"/>
        <v/>
      </c>
      <c r="P96" s="8" t="str">
        <f t="shared" si="23"/>
        <v/>
      </c>
      <c r="Q96" s="8" t="str">
        <f t="shared" si="24"/>
        <v/>
      </c>
      <c r="R96" s="8" t="str">
        <f t="shared" si="25"/>
        <v/>
      </c>
    </row>
    <row r="97" spans="2:18">
      <c r="B97" s="15" t="str">
        <f>IF(C97="","",D97&amp;":"&amp;COUNTIF(D$24:D97,D97))</f>
        <v/>
      </c>
      <c r="C97" s="19"/>
      <c r="D97" s="19"/>
      <c r="E97" s="19"/>
      <c r="F97" s="16" t="str">
        <f t="shared" si="19"/>
        <v/>
      </c>
      <c r="G97" s="16" t="str">
        <f t="shared" si="15"/>
        <v/>
      </c>
      <c r="H97" s="5">
        <f t="shared" si="20"/>
        <v>0</v>
      </c>
      <c r="I97" s="5">
        <v>74</v>
      </c>
      <c r="J97" s="10" t="str">
        <f t="shared" si="16"/>
        <v/>
      </c>
      <c r="K97" s="1" t="str">
        <f t="shared" si="17"/>
        <v/>
      </c>
      <c r="L97" s="5" t="str">
        <f>IF(C97="","",K97&amp;":"&amp;COUNTIF(K$24:K97,K97))</f>
        <v/>
      </c>
      <c r="M97" s="9" t="str">
        <f t="shared" si="18"/>
        <v/>
      </c>
      <c r="N97" s="8" t="str">
        <f t="shared" si="21"/>
        <v/>
      </c>
      <c r="O97" s="8" t="str">
        <f t="shared" si="22"/>
        <v/>
      </c>
      <c r="P97" s="8" t="str">
        <f t="shared" si="23"/>
        <v/>
      </c>
      <c r="Q97" s="8" t="str">
        <f t="shared" si="24"/>
        <v/>
      </c>
      <c r="R97" s="8" t="str">
        <f t="shared" si="25"/>
        <v/>
      </c>
    </row>
    <row r="98" spans="2:18">
      <c r="B98" s="15" t="str">
        <f>IF(C98="","",D98&amp;":"&amp;COUNTIF(D$24:D98,D98))</f>
        <v/>
      </c>
      <c r="C98" s="19"/>
      <c r="D98" s="19"/>
      <c r="E98" s="19"/>
      <c r="F98" s="16" t="str">
        <f t="shared" si="19"/>
        <v/>
      </c>
      <c r="G98" s="16" t="str">
        <f t="shared" si="15"/>
        <v/>
      </c>
      <c r="H98" s="5">
        <f t="shared" si="20"/>
        <v>0</v>
      </c>
      <c r="I98" s="5">
        <v>75</v>
      </c>
      <c r="J98" s="10" t="str">
        <f t="shared" si="16"/>
        <v/>
      </c>
      <c r="K98" s="1" t="str">
        <f t="shared" si="17"/>
        <v/>
      </c>
      <c r="L98" s="5" t="str">
        <f>IF(C98="","",K98&amp;":"&amp;COUNTIF(K$24:K98,K98))</f>
        <v/>
      </c>
      <c r="M98" s="9" t="str">
        <f t="shared" si="18"/>
        <v/>
      </c>
      <c r="N98" s="8" t="str">
        <f t="shared" si="21"/>
        <v/>
      </c>
      <c r="O98" s="8" t="str">
        <f t="shared" si="22"/>
        <v/>
      </c>
      <c r="P98" s="8" t="str">
        <f t="shared" si="23"/>
        <v/>
      </c>
      <c r="Q98" s="8" t="str">
        <f t="shared" si="24"/>
        <v/>
      </c>
      <c r="R98" s="8" t="str">
        <f t="shared" si="25"/>
        <v/>
      </c>
    </row>
    <row r="99" spans="2:18">
      <c r="B99" s="15" t="str">
        <f>IF(C99="","",D99&amp;":"&amp;COUNTIF(D$24:D99,D99))</f>
        <v/>
      </c>
      <c r="C99" s="19"/>
      <c r="D99" s="19"/>
      <c r="E99" s="19"/>
      <c r="F99" s="16" t="str">
        <f t="shared" si="19"/>
        <v/>
      </c>
      <c r="G99" s="16" t="str">
        <f t="shared" si="15"/>
        <v/>
      </c>
      <c r="H99" s="5">
        <f t="shared" si="20"/>
        <v>0</v>
      </c>
      <c r="I99" s="5">
        <v>76</v>
      </c>
      <c r="J99" s="10" t="str">
        <f t="shared" si="16"/>
        <v/>
      </c>
      <c r="K99" s="1" t="str">
        <f t="shared" si="17"/>
        <v/>
      </c>
      <c r="L99" s="5" t="str">
        <f>IF(C99="","",K99&amp;":"&amp;COUNTIF(K$24:K99,K99))</f>
        <v/>
      </c>
      <c r="M99" s="9" t="str">
        <f t="shared" si="18"/>
        <v/>
      </c>
      <c r="N99" s="8" t="str">
        <f t="shared" si="21"/>
        <v/>
      </c>
      <c r="O99" s="8" t="str">
        <f t="shared" si="22"/>
        <v/>
      </c>
      <c r="P99" s="8" t="str">
        <f t="shared" si="23"/>
        <v/>
      </c>
      <c r="Q99" s="8" t="str">
        <f t="shared" si="24"/>
        <v/>
      </c>
      <c r="R99" s="8" t="str">
        <f t="shared" si="25"/>
        <v/>
      </c>
    </row>
    <row r="100" spans="2:18">
      <c r="B100" s="15" t="str">
        <f>IF(C100="","",D100&amp;":"&amp;COUNTIF(D$24:D100,D100))</f>
        <v/>
      </c>
      <c r="C100" s="19"/>
      <c r="D100" s="19"/>
      <c r="E100" s="19"/>
      <c r="F100" s="16" t="str">
        <f t="shared" si="19"/>
        <v/>
      </c>
      <c r="G100" s="16" t="str">
        <f t="shared" si="15"/>
        <v/>
      </c>
      <c r="H100" s="5">
        <f t="shared" si="20"/>
        <v>0</v>
      </c>
      <c r="I100" s="5">
        <v>77</v>
      </c>
      <c r="J100" s="10" t="str">
        <f t="shared" si="16"/>
        <v/>
      </c>
      <c r="K100" s="1" t="str">
        <f t="shared" si="17"/>
        <v/>
      </c>
      <c r="L100" s="5" t="str">
        <f>IF(C100="","",K100&amp;":"&amp;COUNTIF(K$24:K100,K100))</f>
        <v/>
      </c>
      <c r="M100" s="9" t="str">
        <f t="shared" si="18"/>
        <v/>
      </c>
      <c r="N100" s="8" t="str">
        <f t="shared" si="21"/>
        <v/>
      </c>
      <c r="O100" s="8" t="str">
        <f t="shared" si="22"/>
        <v/>
      </c>
      <c r="P100" s="8" t="str">
        <f t="shared" si="23"/>
        <v/>
      </c>
      <c r="Q100" s="8" t="str">
        <f t="shared" si="24"/>
        <v/>
      </c>
      <c r="R100" s="8" t="str">
        <f t="shared" si="25"/>
        <v/>
      </c>
    </row>
    <row r="101" spans="2:18">
      <c r="B101" s="15" t="str">
        <f>IF(C101="","",D101&amp;":"&amp;COUNTIF(D$24:D101,D101))</f>
        <v/>
      </c>
      <c r="C101" s="19"/>
      <c r="D101" s="19"/>
      <c r="E101" s="19"/>
      <c r="F101" s="16" t="str">
        <f t="shared" si="19"/>
        <v/>
      </c>
      <c r="G101" s="16" t="str">
        <f t="shared" si="15"/>
        <v/>
      </c>
      <c r="H101" s="5">
        <f t="shared" si="20"/>
        <v>0</v>
      </c>
      <c r="I101" s="5">
        <v>78</v>
      </c>
      <c r="J101" s="10" t="str">
        <f t="shared" si="16"/>
        <v/>
      </c>
      <c r="K101" s="1" t="str">
        <f t="shared" si="17"/>
        <v/>
      </c>
      <c r="L101" s="5" t="str">
        <f>IF(C101="","",K101&amp;":"&amp;COUNTIF(K$24:K101,K101))</f>
        <v/>
      </c>
      <c r="M101" s="9" t="str">
        <f t="shared" si="18"/>
        <v/>
      </c>
      <c r="N101" s="8" t="str">
        <f t="shared" si="21"/>
        <v/>
      </c>
      <c r="O101" s="8" t="str">
        <f t="shared" si="22"/>
        <v/>
      </c>
      <c r="P101" s="8" t="str">
        <f t="shared" si="23"/>
        <v/>
      </c>
      <c r="Q101" s="8" t="str">
        <f t="shared" si="24"/>
        <v/>
      </c>
      <c r="R101" s="8" t="str">
        <f t="shared" si="25"/>
        <v/>
      </c>
    </row>
    <row r="102" spans="2:18">
      <c r="B102" s="15" t="str">
        <f>IF(C102="","",D102&amp;":"&amp;COUNTIF(D$24:D102,D102))</f>
        <v/>
      </c>
      <c r="C102" s="19"/>
      <c r="D102" s="19"/>
      <c r="E102" s="19"/>
      <c r="F102" s="16" t="str">
        <f t="shared" si="19"/>
        <v/>
      </c>
      <c r="G102" s="16" t="str">
        <f t="shared" si="15"/>
        <v/>
      </c>
      <c r="H102" s="5">
        <f t="shared" si="20"/>
        <v>0</v>
      </c>
      <c r="I102" s="5">
        <v>79</v>
      </c>
      <c r="J102" s="10" t="str">
        <f t="shared" si="16"/>
        <v/>
      </c>
      <c r="K102" s="1" t="str">
        <f t="shared" si="17"/>
        <v/>
      </c>
      <c r="L102" s="5" t="str">
        <f>IF(C102="","",K102&amp;":"&amp;COUNTIF(K$24:K102,K102))</f>
        <v/>
      </c>
      <c r="M102" s="9" t="str">
        <f t="shared" si="18"/>
        <v/>
      </c>
      <c r="N102" s="8" t="str">
        <f t="shared" si="21"/>
        <v/>
      </c>
      <c r="O102" s="8" t="str">
        <f t="shared" si="22"/>
        <v/>
      </c>
      <c r="P102" s="8" t="str">
        <f t="shared" si="23"/>
        <v/>
      </c>
      <c r="Q102" s="8" t="str">
        <f t="shared" si="24"/>
        <v/>
      </c>
      <c r="R102" s="8" t="str">
        <f t="shared" si="25"/>
        <v/>
      </c>
    </row>
    <row r="103" spans="2:18">
      <c r="B103" s="15" t="str">
        <f>IF(C103="","",D103&amp;":"&amp;COUNTIF(D$24:D103,D103))</f>
        <v/>
      </c>
      <c r="C103" s="19"/>
      <c r="D103" s="19"/>
      <c r="E103" s="19"/>
      <c r="F103" s="16" t="str">
        <f t="shared" si="19"/>
        <v/>
      </c>
      <c r="G103" s="16" t="str">
        <f t="shared" si="15"/>
        <v/>
      </c>
      <c r="H103" s="5">
        <f t="shared" si="20"/>
        <v>0</v>
      </c>
      <c r="I103" s="5">
        <v>80</v>
      </c>
      <c r="J103" s="10" t="str">
        <f t="shared" si="16"/>
        <v/>
      </c>
      <c r="K103" s="1" t="str">
        <f t="shared" si="17"/>
        <v/>
      </c>
      <c r="L103" s="5" t="str">
        <f>IF(C103="","",K103&amp;":"&amp;COUNTIF(K$24:K103,K103))</f>
        <v/>
      </c>
      <c r="M103" s="9" t="str">
        <f t="shared" si="18"/>
        <v/>
      </c>
      <c r="N103" s="8" t="str">
        <f t="shared" si="21"/>
        <v/>
      </c>
      <c r="O103" s="8" t="str">
        <f t="shared" si="22"/>
        <v/>
      </c>
      <c r="P103" s="8" t="str">
        <f t="shared" si="23"/>
        <v/>
      </c>
      <c r="Q103" s="8" t="str">
        <f t="shared" si="24"/>
        <v/>
      </c>
      <c r="R103" s="8" t="str">
        <f t="shared" si="25"/>
        <v/>
      </c>
    </row>
    <row r="104" spans="2:18">
      <c r="B104" s="15" t="str">
        <f>IF(C104="","",D104&amp;":"&amp;COUNTIF(D$24:D104,D104))</f>
        <v/>
      </c>
      <c r="C104" s="19"/>
      <c r="D104" s="19"/>
      <c r="E104" s="19"/>
      <c r="F104" s="16" t="str">
        <f t="shared" si="19"/>
        <v/>
      </c>
      <c r="G104" s="16" t="str">
        <f t="shared" si="15"/>
        <v/>
      </c>
      <c r="H104" s="5">
        <f t="shared" si="20"/>
        <v>0</v>
      </c>
      <c r="I104" s="5">
        <v>81</v>
      </c>
      <c r="J104" s="10" t="str">
        <f t="shared" si="16"/>
        <v/>
      </c>
      <c r="K104" s="1" t="str">
        <f t="shared" si="17"/>
        <v/>
      </c>
      <c r="L104" s="5" t="str">
        <f>IF(C104="","",K104&amp;":"&amp;COUNTIF(K$24:K104,K104))</f>
        <v/>
      </c>
      <c r="M104" s="9" t="str">
        <f t="shared" si="18"/>
        <v/>
      </c>
      <c r="N104" s="8" t="str">
        <f t="shared" si="21"/>
        <v/>
      </c>
      <c r="O104" s="8" t="str">
        <f t="shared" si="22"/>
        <v/>
      </c>
      <c r="P104" s="8" t="str">
        <f t="shared" si="23"/>
        <v/>
      </c>
      <c r="Q104" s="8" t="str">
        <f t="shared" si="24"/>
        <v/>
      </c>
      <c r="R104" s="8" t="str">
        <f t="shared" si="25"/>
        <v/>
      </c>
    </row>
    <row r="105" spans="2:18">
      <c r="B105" s="15" t="str">
        <f>IF(C105="","",D105&amp;":"&amp;COUNTIF(D$24:D105,D105))</f>
        <v/>
      </c>
      <c r="C105" s="19"/>
      <c r="D105" s="19"/>
      <c r="E105" s="19"/>
      <c r="F105" s="16" t="str">
        <f t="shared" si="19"/>
        <v/>
      </c>
      <c r="G105" s="16" t="str">
        <f t="shared" si="15"/>
        <v/>
      </c>
      <c r="H105" s="5">
        <f t="shared" si="20"/>
        <v>0</v>
      </c>
      <c r="I105" s="5">
        <v>82</v>
      </c>
      <c r="J105" s="10" t="str">
        <f t="shared" si="16"/>
        <v/>
      </c>
      <c r="K105" s="1" t="str">
        <f t="shared" si="17"/>
        <v/>
      </c>
      <c r="L105" s="5" t="str">
        <f>IF(C105="","",K105&amp;":"&amp;COUNTIF(K$24:K105,K105))</f>
        <v/>
      </c>
      <c r="M105" s="9" t="str">
        <f t="shared" si="18"/>
        <v/>
      </c>
      <c r="N105" s="8" t="str">
        <f t="shared" si="21"/>
        <v/>
      </c>
      <c r="O105" s="8" t="str">
        <f t="shared" si="22"/>
        <v/>
      </c>
      <c r="P105" s="8" t="str">
        <f t="shared" si="23"/>
        <v/>
      </c>
      <c r="Q105" s="8" t="str">
        <f t="shared" si="24"/>
        <v/>
      </c>
      <c r="R105" s="8" t="str">
        <f t="shared" si="25"/>
        <v/>
      </c>
    </row>
    <row r="106" spans="2:18">
      <c r="B106" s="15" t="str">
        <f>IF(C106="","",D106&amp;":"&amp;COUNTIF(D$24:D106,D106))</f>
        <v/>
      </c>
      <c r="C106" s="19"/>
      <c r="D106" s="19"/>
      <c r="E106" s="19"/>
      <c r="F106" s="16" t="str">
        <f t="shared" si="19"/>
        <v/>
      </c>
      <c r="G106" s="16" t="str">
        <f t="shared" si="15"/>
        <v/>
      </c>
      <c r="H106" s="5">
        <f t="shared" si="20"/>
        <v>0</v>
      </c>
      <c r="I106" s="5">
        <v>83</v>
      </c>
      <c r="J106" s="10" t="str">
        <f t="shared" si="16"/>
        <v/>
      </c>
      <c r="K106" s="1" t="str">
        <f t="shared" si="17"/>
        <v/>
      </c>
      <c r="L106" s="5" t="str">
        <f>IF(C106="","",K106&amp;":"&amp;COUNTIF(K$24:K106,K106))</f>
        <v/>
      </c>
      <c r="M106" s="9" t="str">
        <f t="shared" si="18"/>
        <v/>
      </c>
      <c r="N106" s="8" t="str">
        <f t="shared" si="21"/>
        <v/>
      </c>
      <c r="O106" s="8" t="str">
        <f t="shared" si="22"/>
        <v/>
      </c>
      <c r="P106" s="8" t="str">
        <f t="shared" si="23"/>
        <v/>
      </c>
      <c r="Q106" s="8" t="str">
        <f t="shared" si="24"/>
        <v/>
      </c>
      <c r="R106" s="8" t="str">
        <f t="shared" si="25"/>
        <v/>
      </c>
    </row>
    <row r="107" spans="2:18">
      <c r="B107" s="15" t="str">
        <f>IF(C107="","",D107&amp;":"&amp;COUNTIF(D$24:D107,D107))</f>
        <v/>
      </c>
      <c r="C107" s="19"/>
      <c r="D107" s="19"/>
      <c r="E107" s="19"/>
      <c r="F107" s="16" t="str">
        <f t="shared" si="19"/>
        <v/>
      </c>
      <c r="G107" s="16" t="str">
        <f t="shared" si="15"/>
        <v/>
      </c>
      <c r="H107" s="5">
        <f t="shared" si="20"/>
        <v>0</v>
      </c>
      <c r="I107" s="5">
        <v>84</v>
      </c>
      <c r="J107" s="10" t="str">
        <f t="shared" si="16"/>
        <v/>
      </c>
      <c r="K107" s="1" t="str">
        <f t="shared" si="17"/>
        <v/>
      </c>
      <c r="L107" s="5" t="str">
        <f>IF(C107="","",K107&amp;":"&amp;COUNTIF(K$24:K107,K107))</f>
        <v/>
      </c>
      <c r="M107" s="9" t="str">
        <f t="shared" si="18"/>
        <v/>
      </c>
      <c r="N107" s="8" t="str">
        <f t="shared" si="21"/>
        <v/>
      </c>
      <c r="O107" s="8" t="str">
        <f t="shared" si="22"/>
        <v/>
      </c>
      <c r="P107" s="8" t="str">
        <f t="shared" si="23"/>
        <v/>
      </c>
      <c r="Q107" s="8" t="str">
        <f t="shared" si="24"/>
        <v/>
      </c>
      <c r="R107" s="8" t="str">
        <f t="shared" si="25"/>
        <v/>
      </c>
    </row>
    <row r="108" spans="2:18">
      <c r="B108" s="15" t="str">
        <f>IF(C108="","",D108&amp;":"&amp;COUNTIF(D$24:D108,D108))</f>
        <v/>
      </c>
      <c r="C108" s="19"/>
      <c r="D108" s="19"/>
      <c r="E108" s="19"/>
      <c r="F108" s="16" t="str">
        <f t="shared" si="19"/>
        <v/>
      </c>
      <c r="G108" s="16" t="str">
        <f t="shared" si="15"/>
        <v/>
      </c>
      <c r="H108" s="5">
        <f t="shared" si="20"/>
        <v>0</v>
      </c>
      <c r="I108" s="5">
        <v>85</v>
      </c>
      <c r="J108" s="10" t="str">
        <f t="shared" si="16"/>
        <v/>
      </c>
      <c r="K108" s="1" t="str">
        <f t="shared" si="17"/>
        <v/>
      </c>
      <c r="L108" s="5" t="str">
        <f>IF(C108="","",K108&amp;":"&amp;COUNTIF(K$24:K108,K108))</f>
        <v/>
      </c>
      <c r="M108" s="9" t="str">
        <f t="shared" si="18"/>
        <v/>
      </c>
      <c r="N108" s="8" t="str">
        <f t="shared" si="21"/>
        <v/>
      </c>
      <c r="O108" s="8" t="str">
        <f t="shared" si="22"/>
        <v/>
      </c>
      <c r="P108" s="8" t="str">
        <f t="shared" si="23"/>
        <v/>
      </c>
      <c r="Q108" s="8" t="str">
        <f t="shared" si="24"/>
        <v/>
      </c>
      <c r="R108" s="8" t="str">
        <f t="shared" si="25"/>
        <v/>
      </c>
    </row>
    <row r="109" spans="2:18">
      <c r="B109" s="15" t="str">
        <f>IF(C109="","",D109&amp;":"&amp;COUNTIF(D$24:D109,D109))</f>
        <v/>
      </c>
      <c r="C109" s="19"/>
      <c r="D109" s="19"/>
      <c r="E109" s="19"/>
      <c r="F109" s="16" t="str">
        <f t="shared" si="19"/>
        <v/>
      </c>
      <c r="G109" s="16" t="str">
        <f t="shared" si="15"/>
        <v/>
      </c>
      <c r="H109" s="5">
        <f t="shared" si="20"/>
        <v>0</v>
      </c>
      <c r="I109" s="5">
        <v>86</v>
      </c>
      <c r="J109" s="10" t="str">
        <f t="shared" si="16"/>
        <v/>
      </c>
      <c r="K109" s="1" t="str">
        <f t="shared" si="17"/>
        <v/>
      </c>
      <c r="L109" s="5" t="str">
        <f>IF(C109="","",K109&amp;":"&amp;COUNTIF(K$24:K109,K109))</f>
        <v/>
      </c>
      <c r="M109" s="9" t="str">
        <f t="shared" si="18"/>
        <v/>
      </c>
      <c r="N109" s="8" t="str">
        <f t="shared" si="21"/>
        <v/>
      </c>
      <c r="O109" s="8" t="str">
        <f t="shared" si="22"/>
        <v/>
      </c>
      <c r="P109" s="8" t="str">
        <f t="shared" si="23"/>
        <v/>
      </c>
      <c r="Q109" s="8" t="str">
        <f t="shared" si="24"/>
        <v/>
      </c>
      <c r="R109" s="8" t="str">
        <f t="shared" si="25"/>
        <v/>
      </c>
    </row>
    <row r="110" spans="2:18">
      <c r="B110" s="15" t="str">
        <f>IF(C110="","",D110&amp;":"&amp;COUNTIF(D$24:D110,D110))</f>
        <v/>
      </c>
      <c r="C110" s="19"/>
      <c r="D110" s="19"/>
      <c r="E110" s="19"/>
      <c r="F110" s="16" t="str">
        <f t="shared" si="19"/>
        <v/>
      </c>
      <c r="G110" s="16" t="str">
        <f t="shared" si="15"/>
        <v/>
      </c>
      <c r="H110" s="5">
        <f t="shared" si="20"/>
        <v>0</v>
      </c>
      <c r="I110" s="5">
        <v>87</v>
      </c>
      <c r="J110" s="10" t="str">
        <f t="shared" si="16"/>
        <v/>
      </c>
      <c r="K110" s="1" t="str">
        <f t="shared" si="17"/>
        <v/>
      </c>
      <c r="L110" s="5" t="str">
        <f>IF(C110="","",K110&amp;":"&amp;COUNTIF(K$24:K110,K110))</f>
        <v/>
      </c>
      <c r="M110" s="9" t="str">
        <f t="shared" si="18"/>
        <v/>
      </c>
      <c r="N110" s="8" t="str">
        <f t="shared" si="21"/>
        <v/>
      </c>
      <c r="O110" s="8" t="str">
        <f t="shared" si="22"/>
        <v/>
      </c>
      <c r="P110" s="8" t="str">
        <f t="shared" si="23"/>
        <v/>
      </c>
      <c r="Q110" s="8" t="str">
        <f t="shared" si="24"/>
        <v/>
      </c>
      <c r="R110" s="8" t="str">
        <f t="shared" si="25"/>
        <v/>
      </c>
    </row>
    <row r="111" spans="2:18">
      <c r="B111" s="15" t="str">
        <f>IF(C111="","",D111&amp;":"&amp;COUNTIF(D$24:D111,D111))</f>
        <v/>
      </c>
      <c r="C111" s="19"/>
      <c r="D111" s="19"/>
      <c r="E111" s="19"/>
      <c r="F111" s="16" t="str">
        <f t="shared" si="19"/>
        <v/>
      </c>
      <c r="G111" s="16" t="str">
        <f t="shared" si="15"/>
        <v/>
      </c>
      <c r="H111" s="5">
        <f t="shared" si="20"/>
        <v>0</v>
      </c>
      <c r="I111" s="5">
        <v>88</v>
      </c>
      <c r="J111" s="10" t="str">
        <f t="shared" si="16"/>
        <v/>
      </c>
      <c r="K111" s="1" t="str">
        <f t="shared" si="17"/>
        <v/>
      </c>
      <c r="L111" s="5" t="str">
        <f>IF(C111="","",K111&amp;":"&amp;COUNTIF(K$24:K111,K111))</f>
        <v/>
      </c>
      <c r="M111" s="9" t="str">
        <f t="shared" si="18"/>
        <v/>
      </c>
      <c r="N111" s="8" t="str">
        <f t="shared" si="21"/>
        <v/>
      </c>
      <c r="O111" s="8" t="str">
        <f t="shared" si="22"/>
        <v/>
      </c>
      <c r="P111" s="8" t="str">
        <f t="shared" si="23"/>
        <v/>
      </c>
      <c r="Q111" s="8" t="str">
        <f t="shared" si="24"/>
        <v/>
      </c>
      <c r="R111" s="8" t="str">
        <f t="shared" si="25"/>
        <v/>
      </c>
    </row>
    <row r="112" spans="2:18">
      <c r="B112" s="15" t="str">
        <f>IF(C112="","",D112&amp;":"&amp;COUNTIF(D$24:D112,D112))</f>
        <v/>
      </c>
      <c r="C112" s="19"/>
      <c r="D112" s="19"/>
      <c r="E112" s="19"/>
      <c r="F112" s="16" t="str">
        <f t="shared" si="19"/>
        <v/>
      </c>
      <c r="G112" s="16" t="str">
        <f t="shared" si="15"/>
        <v/>
      </c>
      <c r="H112" s="5">
        <f t="shared" si="20"/>
        <v>0</v>
      </c>
      <c r="I112" s="5">
        <v>89</v>
      </c>
      <c r="J112" s="10" t="str">
        <f t="shared" si="16"/>
        <v/>
      </c>
      <c r="K112" s="1" t="str">
        <f t="shared" si="17"/>
        <v/>
      </c>
      <c r="L112" s="5" t="str">
        <f>IF(C112="","",K112&amp;":"&amp;COUNTIF(K$24:K112,K112))</f>
        <v/>
      </c>
      <c r="M112" s="9" t="str">
        <f t="shared" si="18"/>
        <v/>
      </c>
      <c r="N112" s="8" t="str">
        <f t="shared" si="21"/>
        <v/>
      </c>
      <c r="O112" s="8" t="str">
        <f t="shared" si="22"/>
        <v/>
      </c>
      <c r="P112" s="8" t="str">
        <f t="shared" si="23"/>
        <v/>
      </c>
      <c r="Q112" s="8" t="str">
        <f t="shared" si="24"/>
        <v/>
      </c>
      <c r="R112" s="8" t="str">
        <f t="shared" si="25"/>
        <v/>
      </c>
    </row>
    <row r="113" spans="2:18">
      <c r="B113" s="15" t="str">
        <f>IF(C113="","",D113&amp;":"&amp;COUNTIF(D$24:D113,D113))</f>
        <v/>
      </c>
      <c r="C113" s="19"/>
      <c r="D113" s="19"/>
      <c r="E113" s="19"/>
      <c r="F113" s="16" t="str">
        <f t="shared" si="19"/>
        <v/>
      </c>
      <c r="G113" s="16" t="str">
        <f t="shared" si="15"/>
        <v/>
      </c>
      <c r="H113" s="5">
        <f t="shared" si="20"/>
        <v>0</v>
      </c>
      <c r="I113" s="5">
        <v>90</v>
      </c>
      <c r="J113" s="10" t="str">
        <f t="shared" si="16"/>
        <v/>
      </c>
      <c r="K113" s="1" t="str">
        <f t="shared" si="17"/>
        <v/>
      </c>
      <c r="L113" s="5" t="str">
        <f>IF(C113="","",K113&amp;":"&amp;COUNTIF(K$24:K113,K113))</f>
        <v/>
      </c>
      <c r="M113" s="9" t="str">
        <f t="shared" si="18"/>
        <v/>
      </c>
      <c r="N113" s="8" t="str">
        <f t="shared" si="21"/>
        <v/>
      </c>
      <c r="O113" s="8" t="str">
        <f t="shared" si="22"/>
        <v/>
      </c>
      <c r="P113" s="8" t="str">
        <f t="shared" si="23"/>
        <v/>
      </c>
      <c r="Q113" s="8" t="str">
        <f t="shared" si="24"/>
        <v/>
      </c>
      <c r="R113" s="8" t="str">
        <f t="shared" si="25"/>
        <v/>
      </c>
    </row>
    <row r="114" spans="2:18">
      <c r="B114" s="15" t="str">
        <f>IF(C114="","",D114&amp;":"&amp;COUNTIF(D$24:D114,D114))</f>
        <v/>
      </c>
      <c r="C114" s="19"/>
      <c r="D114" s="19"/>
      <c r="E114" s="19"/>
      <c r="F114" s="16" t="str">
        <f t="shared" si="19"/>
        <v/>
      </c>
      <c r="G114" s="16" t="str">
        <f t="shared" si="15"/>
        <v/>
      </c>
      <c r="H114" s="5">
        <f t="shared" si="20"/>
        <v>0</v>
      </c>
      <c r="I114" s="5">
        <v>91</v>
      </c>
      <c r="J114" s="10" t="str">
        <f t="shared" si="16"/>
        <v/>
      </c>
      <c r="K114" s="1" t="str">
        <f t="shared" si="17"/>
        <v/>
      </c>
      <c r="L114" s="5" t="str">
        <f>IF(C114="","",K114&amp;":"&amp;COUNTIF(K$24:K114,K114))</f>
        <v/>
      </c>
      <c r="M114" s="9" t="str">
        <f t="shared" si="18"/>
        <v/>
      </c>
      <c r="N114" s="8" t="str">
        <f t="shared" si="21"/>
        <v/>
      </c>
      <c r="O114" s="8" t="str">
        <f t="shared" si="22"/>
        <v/>
      </c>
      <c r="P114" s="8" t="str">
        <f t="shared" si="23"/>
        <v/>
      </c>
      <c r="Q114" s="8" t="str">
        <f t="shared" si="24"/>
        <v/>
      </c>
      <c r="R114" s="8" t="str">
        <f t="shared" si="25"/>
        <v/>
      </c>
    </row>
    <row r="115" spans="2:18">
      <c r="B115" s="15" t="str">
        <f>IF(C115="","",D115&amp;":"&amp;COUNTIF(D$24:D115,D115))</f>
        <v/>
      </c>
      <c r="C115" s="19"/>
      <c r="D115" s="19"/>
      <c r="E115" s="19"/>
      <c r="F115" s="16" t="str">
        <f t="shared" si="19"/>
        <v/>
      </c>
      <c r="G115" s="16" t="str">
        <f t="shared" si="15"/>
        <v/>
      </c>
      <c r="H115" s="5">
        <f t="shared" si="20"/>
        <v>0</v>
      </c>
      <c r="I115" s="5">
        <v>92</v>
      </c>
      <c r="J115" s="10" t="str">
        <f t="shared" si="16"/>
        <v/>
      </c>
      <c r="K115" s="1" t="str">
        <f t="shared" si="17"/>
        <v/>
      </c>
      <c r="L115" s="5" t="str">
        <f>IF(C115="","",K115&amp;":"&amp;COUNTIF(K$24:K115,K115))</f>
        <v/>
      </c>
      <c r="M115" s="9" t="str">
        <f t="shared" si="18"/>
        <v/>
      </c>
      <c r="N115" s="8" t="str">
        <f t="shared" si="21"/>
        <v/>
      </c>
      <c r="O115" s="8" t="str">
        <f t="shared" si="22"/>
        <v/>
      </c>
      <c r="P115" s="8" t="str">
        <f t="shared" si="23"/>
        <v/>
      </c>
      <c r="Q115" s="8" t="str">
        <f t="shared" si="24"/>
        <v/>
      </c>
      <c r="R115" s="8" t="str">
        <f t="shared" si="25"/>
        <v/>
      </c>
    </row>
    <row r="116" spans="2:18">
      <c r="B116" s="15" t="str">
        <f>IF(C116="","",D116&amp;":"&amp;COUNTIF(D$24:D116,D116))</f>
        <v/>
      </c>
      <c r="C116" s="19"/>
      <c r="D116" s="19"/>
      <c r="E116" s="19"/>
      <c r="F116" s="16" t="str">
        <f t="shared" si="19"/>
        <v/>
      </c>
      <c r="G116" s="16" t="str">
        <f t="shared" si="15"/>
        <v/>
      </c>
      <c r="H116" s="5">
        <f t="shared" si="20"/>
        <v>0</v>
      </c>
      <c r="I116" s="5">
        <v>93</v>
      </c>
      <c r="J116" s="10" t="str">
        <f t="shared" si="16"/>
        <v/>
      </c>
      <c r="K116" s="1" t="str">
        <f t="shared" si="17"/>
        <v/>
      </c>
      <c r="L116" s="5" t="str">
        <f>IF(C116="","",K116&amp;":"&amp;COUNTIF(K$24:K116,K116))</f>
        <v/>
      </c>
      <c r="M116" s="9" t="str">
        <f t="shared" si="18"/>
        <v/>
      </c>
      <c r="N116" s="8" t="str">
        <f t="shared" si="21"/>
        <v/>
      </c>
      <c r="O116" s="8" t="str">
        <f t="shared" si="22"/>
        <v/>
      </c>
      <c r="P116" s="8" t="str">
        <f t="shared" si="23"/>
        <v/>
      </c>
      <c r="Q116" s="8" t="str">
        <f t="shared" si="24"/>
        <v/>
      </c>
      <c r="R116" s="8" t="str">
        <f t="shared" si="25"/>
        <v/>
      </c>
    </row>
    <row r="117" spans="2:18">
      <c r="B117" s="15" t="str">
        <f>IF(C117="","",D117&amp;":"&amp;COUNTIF(D$24:D117,D117))</f>
        <v/>
      </c>
      <c r="C117" s="19"/>
      <c r="D117" s="19"/>
      <c r="E117" s="19"/>
      <c r="F117" s="16" t="str">
        <f t="shared" si="19"/>
        <v/>
      </c>
      <c r="G117" s="16" t="str">
        <f t="shared" si="15"/>
        <v/>
      </c>
      <c r="H117" s="5">
        <f t="shared" si="20"/>
        <v>0</v>
      </c>
      <c r="I117" s="5">
        <v>94</v>
      </c>
      <c r="J117" s="10" t="str">
        <f t="shared" si="16"/>
        <v/>
      </c>
      <c r="K117" s="1" t="str">
        <f t="shared" si="17"/>
        <v/>
      </c>
      <c r="L117" s="5" t="str">
        <f>IF(C117="","",K117&amp;":"&amp;COUNTIF(K$24:K117,K117))</f>
        <v/>
      </c>
      <c r="M117" s="9" t="str">
        <f t="shared" si="18"/>
        <v/>
      </c>
      <c r="N117" s="8" t="str">
        <f t="shared" si="21"/>
        <v/>
      </c>
      <c r="O117" s="8" t="str">
        <f t="shared" si="22"/>
        <v/>
      </c>
      <c r="P117" s="8" t="str">
        <f t="shared" si="23"/>
        <v/>
      </c>
      <c r="Q117" s="8" t="str">
        <f t="shared" si="24"/>
        <v/>
      </c>
      <c r="R117" s="8" t="str">
        <f t="shared" si="25"/>
        <v/>
      </c>
    </row>
    <row r="118" spans="2:18">
      <c r="B118" s="15" t="str">
        <f>IF(C118="","",D118&amp;":"&amp;COUNTIF(D$24:D118,D118))</f>
        <v/>
      </c>
      <c r="C118" s="19"/>
      <c r="D118" s="19"/>
      <c r="E118" s="19"/>
      <c r="F118" s="16" t="str">
        <f t="shared" si="19"/>
        <v/>
      </c>
      <c r="G118" s="16" t="str">
        <f t="shared" si="15"/>
        <v/>
      </c>
      <c r="H118" s="5">
        <f t="shared" si="20"/>
        <v>0</v>
      </c>
      <c r="I118" s="5">
        <v>95</v>
      </c>
      <c r="J118" s="10" t="str">
        <f t="shared" si="16"/>
        <v/>
      </c>
      <c r="K118" s="1" t="str">
        <f t="shared" si="17"/>
        <v/>
      </c>
      <c r="L118" s="5" t="str">
        <f>IF(C118="","",K118&amp;":"&amp;COUNTIF(K$24:K118,K118))</f>
        <v/>
      </c>
      <c r="M118" s="9" t="str">
        <f t="shared" si="18"/>
        <v/>
      </c>
      <c r="N118" s="8" t="str">
        <f t="shared" si="21"/>
        <v/>
      </c>
      <c r="O118" s="8" t="str">
        <f t="shared" si="22"/>
        <v/>
      </c>
      <c r="P118" s="8" t="str">
        <f t="shared" si="23"/>
        <v/>
      </c>
      <c r="Q118" s="8" t="str">
        <f t="shared" si="24"/>
        <v/>
      </c>
      <c r="R118" s="8" t="str">
        <f t="shared" si="25"/>
        <v/>
      </c>
    </row>
    <row r="119" spans="2:18">
      <c r="B119" s="15" t="str">
        <f>IF(C119="","",D119&amp;":"&amp;COUNTIF(D$24:D119,D119))</f>
        <v/>
      </c>
      <c r="C119" s="19"/>
      <c r="D119" s="19"/>
      <c r="E119" s="19"/>
      <c r="F119" s="16" t="str">
        <f t="shared" si="19"/>
        <v/>
      </c>
      <c r="G119" s="16" t="str">
        <f t="shared" si="15"/>
        <v/>
      </c>
      <c r="H119" s="5">
        <f t="shared" si="20"/>
        <v>0</v>
      </c>
      <c r="I119" s="5">
        <v>96</v>
      </c>
      <c r="J119" s="10" t="str">
        <f t="shared" si="16"/>
        <v/>
      </c>
      <c r="K119" s="1" t="str">
        <f t="shared" si="17"/>
        <v/>
      </c>
      <c r="L119" s="5" t="str">
        <f>IF(C119="","",K119&amp;":"&amp;COUNTIF(K$24:K119,K119))</f>
        <v/>
      </c>
      <c r="M119" s="9" t="str">
        <f t="shared" si="18"/>
        <v/>
      </c>
      <c r="N119" s="8" t="str">
        <f t="shared" si="21"/>
        <v/>
      </c>
      <c r="O119" s="8" t="str">
        <f t="shared" si="22"/>
        <v/>
      </c>
      <c r="P119" s="8" t="str">
        <f t="shared" si="23"/>
        <v/>
      </c>
      <c r="Q119" s="8" t="str">
        <f t="shared" si="24"/>
        <v/>
      </c>
      <c r="R119" s="8" t="str">
        <f t="shared" si="25"/>
        <v/>
      </c>
    </row>
    <row r="120" spans="2:18">
      <c r="B120" s="15" t="str">
        <f>IF(C120="","",D120&amp;":"&amp;COUNTIF(D$24:D120,D120))</f>
        <v/>
      </c>
      <c r="C120" s="19"/>
      <c r="D120" s="19"/>
      <c r="E120" s="19"/>
      <c r="F120" s="16" t="str">
        <f t="shared" si="19"/>
        <v/>
      </c>
      <c r="G120" s="16" t="str">
        <f t="shared" si="15"/>
        <v/>
      </c>
      <c r="H120" s="5">
        <f t="shared" si="20"/>
        <v>0</v>
      </c>
      <c r="I120" s="5">
        <v>97</v>
      </c>
      <c r="J120" s="10" t="str">
        <f t="shared" si="16"/>
        <v/>
      </c>
      <c r="K120" s="1" t="str">
        <f t="shared" si="17"/>
        <v/>
      </c>
      <c r="L120" s="5" t="str">
        <f>IF(C120="","",K120&amp;":"&amp;COUNTIF(K$24:K120,K120))</f>
        <v/>
      </c>
      <c r="M120" s="9" t="str">
        <f t="shared" ref="M120:M123" si="26">IF(C120="","",VLOOKUP(L120,table,5,FALSE))</f>
        <v/>
      </c>
      <c r="N120" s="8" t="str">
        <f t="shared" si="21"/>
        <v/>
      </c>
      <c r="O120" s="8" t="str">
        <f t="shared" si="22"/>
        <v/>
      </c>
      <c r="P120" s="8" t="str">
        <f t="shared" si="23"/>
        <v/>
      </c>
      <c r="Q120" s="8" t="str">
        <f t="shared" si="24"/>
        <v/>
      </c>
      <c r="R120" s="8" t="str">
        <f t="shared" si="25"/>
        <v/>
      </c>
    </row>
    <row r="121" spans="2:18">
      <c r="B121" s="15" t="str">
        <f>IF(C121="","",D121&amp;":"&amp;COUNTIF(D$24:D121,D121))</f>
        <v/>
      </c>
      <c r="C121" s="19"/>
      <c r="D121" s="19"/>
      <c r="E121" s="19"/>
      <c r="F121" s="16" t="str">
        <f t="shared" si="19"/>
        <v/>
      </c>
      <c r="G121" s="16" t="str">
        <f t="shared" si="15"/>
        <v/>
      </c>
      <c r="H121" s="5">
        <f t="shared" si="20"/>
        <v>0</v>
      </c>
      <c r="I121" s="5">
        <v>98</v>
      </c>
      <c r="J121" s="10" t="str">
        <f t="shared" si="16"/>
        <v/>
      </c>
      <c r="K121" s="1" t="str">
        <f t="shared" si="17"/>
        <v/>
      </c>
      <c r="L121" s="5" t="str">
        <f>IF(C121="","",K121&amp;":"&amp;COUNTIF(K$24:K121,K121))</f>
        <v/>
      </c>
      <c r="M121" s="9" t="str">
        <f t="shared" si="26"/>
        <v/>
      </c>
      <c r="N121" s="8" t="str">
        <f t="shared" si="21"/>
        <v/>
      </c>
      <c r="O121" s="8" t="str">
        <f t="shared" si="22"/>
        <v/>
      </c>
      <c r="P121" s="8" t="str">
        <f t="shared" si="23"/>
        <v/>
      </c>
      <c r="Q121" s="8" t="str">
        <f t="shared" si="24"/>
        <v/>
      </c>
      <c r="R121" s="8" t="str">
        <f t="shared" si="25"/>
        <v/>
      </c>
    </row>
    <row r="122" spans="2:18">
      <c r="B122" s="15" t="str">
        <f>IF(C122="","",D122&amp;":"&amp;COUNTIF(D$24:D122,D122))</f>
        <v/>
      </c>
      <c r="C122" s="19"/>
      <c r="D122" s="19"/>
      <c r="E122" s="19"/>
      <c r="F122" s="16" t="str">
        <f t="shared" si="19"/>
        <v/>
      </c>
      <c r="G122" s="16" t="str">
        <f t="shared" si="15"/>
        <v/>
      </c>
      <c r="H122" s="5">
        <f t="shared" si="20"/>
        <v>0</v>
      </c>
      <c r="I122" s="5">
        <v>99</v>
      </c>
      <c r="J122" s="10" t="str">
        <f t="shared" si="16"/>
        <v/>
      </c>
      <c r="K122" s="1" t="str">
        <f t="shared" si="17"/>
        <v/>
      </c>
      <c r="L122" s="5" t="str">
        <f>IF(C122="","",K122&amp;":"&amp;COUNTIF(K$24:K122,K122))</f>
        <v/>
      </c>
      <c r="M122" s="9" t="str">
        <f t="shared" si="26"/>
        <v/>
      </c>
      <c r="N122" s="8" t="str">
        <f t="shared" si="21"/>
        <v/>
      </c>
      <c r="O122" s="8" t="str">
        <f t="shared" si="22"/>
        <v/>
      </c>
      <c r="P122" s="8" t="str">
        <f t="shared" si="23"/>
        <v/>
      </c>
      <c r="Q122" s="8" t="str">
        <f t="shared" si="24"/>
        <v/>
      </c>
      <c r="R122" s="8" t="str">
        <f t="shared" si="25"/>
        <v/>
      </c>
    </row>
    <row r="123" spans="2:18">
      <c r="B123" s="15" t="str">
        <f>IF(C123="","",D123&amp;":"&amp;COUNTIF(D$24:D123,D123))</f>
        <v/>
      </c>
      <c r="C123" s="7"/>
      <c r="D123" s="7"/>
      <c r="E123" s="7"/>
      <c r="F123" s="16" t="str">
        <f t="shared" si="19"/>
        <v/>
      </c>
      <c r="G123" s="16" t="str">
        <f t="shared" si="15"/>
        <v/>
      </c>
      <c r="H123" s="5">
        <f t="shared" si="20"/>
        <v>0</v>
      </c>
      <c r="I123" s="5">
        <v>100</v>
      </c>
      <c r="J123" s="10" t="str">
        <f t="shared" si="16"/>
        <v/>
      </c>
      <c r="K123" s="1" t="str">
        <f t="shared" si="17"/>
        <v/>
      </c>
      <c r="L123" s="5" t="str">
        <f>IF(C123="","",K123&amp;":"&amp;COUNTIF(K$24:K123,K123))</f>
        <v/>
      </c>
      <c r="M123" s="9" t="str">
        <f t="shared" si="26"/>
        <v/>
      </c>
      <c r="N123" s="8" t="str">
        <f t="shared" si="21"/>
        <v/>
      </c>
      <c r="O123" s="8" t="str">
        <f t="shared" si="22"/>
        <v/>
      </c>
      <c r="P123" s="8" t="str">
        <f t="shared" si="23"/>
        <v/>
      </c>
      <c r="Q123" s="8" t="str">
        <f t="shared" si="24"/>
        <v/>
      </c>
      <c r="R123" s="8" t="str">
        <f t="shared" si="25"/>
        <v/>
      </c>
    </row>
  </sheetData>
  <sheetProtection password="DD65" sheet="1" objects="1" scenarios="1" selectLockedCells="1"/>
  <protectedRanges>
    <protectedRange sqref="C24:E101 F24:G123" name="Range1"/>
  </protectedRanges>
  <mergeCells count="2">
    <mergeCell ref="D4:I4"/>
    <mergeCell ref="K4:M4"/>
  </mergeCells>
  <phoneticPr fontId="0" type="noConversion"/>
  <conditionalFormatting sqref="D4:I4">
    <cfRule type="cellIs" dxfId="1" priority="2" stopIfTrue="1" operator="equal">
      <formula>"name of chart"</formula>
    </cfRule>
  </conditionalFormatting>
  <conditionalFormatting sqref="K4:M4">
    <cfRule type="cellIs" dxfId="0" priority="1" stopIfTrue="1" operator="equal">
      <formula>"what is the data?"</formula>
    </cfRule>
  </conditionalFormatting>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funnel_plot</vt:lpstr>
    </vt:vector>
  </TitlesOfParts>
  <Company>NHS Lothian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RLP</dc:creator>
  <cp:lastModifiedBy>Ross Paterson</cp:lastModifiedBy>
  <dcterms:created xsi:type="dcterms:W3CDTF">2015-06-25T10:35:14Z</dcterms:created>
  <dcterms:modified xsi:type="dcterms:W3CDTF">2020-03-05T17:27:28Z</dcterms:modified>
</cp:coreProperties>
</file>